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3"/>
  </bookViews>
  <sheets>
    <sheet name="Visegrád Mts." sheetId="1" r:id="rId1"/>
    <sheet name="Börzsöny" sheetId="2" r:id="rId2"/>
    <sheet name="Central Slovakia" sheetId="3" r:id="rId3"/>
    <sheet name="Northern Pannonian Basi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<sst xmlns="http://schemas.openxmlformats.org/spreadsheetml/2006/main" count="481" uniqueCount="244">
  <si>
    <t>Sample</t>
  </si>
  <si>
    <t>locality</t>
  </si>
  <si>
    <t>MnO</t>
  </si>
  <si>
    <t>MgO</t>
  </si>
  <si>
    <t>CaO</t>
  </si>
  <si>
    <t>LOI</t>
  </si>
  <si>
    <t>Ni</t>
  </si>
  <si>
    <t>Cr</t>
  </si>
  <si>
    <t>V</t>
  </si>
  <si>
    <t>Sc</t>
  </si>
  <si>
    <t>Rb</t>
  </si>
  <si>
    <t>Ba</t>
  </si>
  <si>
    <t>Pb</t>
  </si>
  <si>
    <t>Sr</t>
  </si>
  <si>
    <t>Zr</t>
  </si>
  <si>
    <t>Nb</t>
  </si>
  <si>
    <t>Y</t>
  </si>
  <si>
    <t>Th</t>
  </si>
  <si>
    <t>La</t>
  </si>
  <si>
    <t>Ce</t>
  </si>
  <si>
    <t>Nd</t>
  </si>
  <si>
    <t>Sm</t>
  </si>
  <si>
    <t>Eu</t>
  </si>
  <si>
    <t>Gd</t>
  </si>
  <si>
    <t>Dy</t>
  </si>
  <si>
    <t>Ho</t>
  </si>
  <si>
    <t>Er</t>
  </si>
  <si>
    <t>Yb</t>
  </si>
  <si>
    <t>Lu</t>
  </si>
  <si>
    <t>B2L</t>
  </si>
  <si>
    <t>L-NV</t>
  </si>
  <si>
    <t>Castle hill, Nógrád</t>
  </si>
  <si>
    <t>B26</t>
  </si>
  <si>
    <t>B2/1</t>
  </si>
  <si>
    <t>B7L</t>
  </si>
  <si>
    <t>andesite</t>
  </si>
  <si>
    <t>px andesite</t>
  </si>
  <si>
    <t>Miklós pinnacle</t>
  </si>
  <si>
    <t>Fekete bank</t>
  </si>
  <si>
    <t>B24A</t>
  </si>
  <si>
    <t>B-72</t>
  </si>
  <si>
    <t>B-3</t>
  </si>
  <si>
    <t>B-134</t>
  </si>
  <si>
    <t>B-144</t>
  </si>
  <si>
    <t>1/129</t>
  </si>
  <si>
    <t>1/67</t>
  </si>
  <si>
    <t>11/85</t>
  </si>
  <si>
    <t>1/35</t>
  </si>
  <si>
    <t>Viski-bérc</t>
  </si>
  <si>
    <t>1/47b</t>
  </si>
  <si>
    <t>Ökör-orom</t>
  </si>
  <si>
    <t>11/48</t>
  </si>
  <si>
    <t>Hollókõ</t>
  </si>
  <si>
    <t>11/4</t>
  </si>
  <si>
    <t>vi/39</t>
  </si>
  <si>
    <t>Pilisszentkereszt</t>
  </si>
  <si>
    <t>K-L2</t>
  </si>
  <si>
    <t>Dömös</t>
  </si>
  <si>
    <t>L-CSH</t>
  </si>
  <si>
    <t>rhyodacite</t>
  </si>
  <si>
    <t>Prédikálószék</t>
  </si>
  <si>
    <t>Pilisszentlászló</t>
  </si>
  <si>
    <t>Hideglelõs kereszt</t>
  </si>
  <si>
    <t>K-44</t>
  </si>
  <si>
    <t>Dömörkapu</t>
  </si>
  <si>
    <t>LSI</t>
  </si>
  <si>
    <t>BFF1</t>
  </si>
  <si>
    <t>BSZ1</t>
  </si>
  <si>
    <t>B8</t>
  </si>
  <si>
    <t xml:space="preserve">SMH298/29           </t>
  </si>
  <si>
    <t xml:space="preserve">SMH298/4            </t>
  </si>
  <si>
    <t xml:space="preserve">NSHE/10             </t>
  </si>
  <si>
    <t xml:space="preserve">VPE/5               </t>
  </si>
  <si>
    <t xml:space="preserve">VH-KR               </t>
  </si>
  <si>
    <t xml:space="preserve">P1A                 </t>
  </si>
  <si>
    <t xml:space="preserve">P10A                </t>
  </si>
  <si>
    <t xml:space="preserve">FV1                 </t>
  </si>
  <si>
    <t>44B</t>
  </si>
  <si>
    <t>22</t>
  </si>
  <si>
    <t>34</t>
  </si>
  <si>
    <t>17</t>
  </si>
  <si>
    <t>26</t>
  </si>
  <si>
    <t>24</t>
  </si>
  <si>
    <t>SAT2</t>
  </si>
  <si>
    <t>gt andesite</t>
  </si>
  <si>
    <t>KAR1</t>
  </si>
  <si>
    <t>CS96/3</t>
  </si>
  <si>
    <t>CS96/5</t>
  </si>
  <si>
    <t>S-B1</t>
  </si>
  <si>
    <t>Breziny, quarry</t>
  </si>
  <si>
    <t>S-V1</t>
  </si>
  <si>
    <t>Hrusov SE, Cesnakova</t>
  </si>
  <si>
    <t>S-V2</t>
  </si>
  <si>
    <t>S-V5</t>
  </si>
  <si>
    <t>Vlci vrch, Vinica</t>
  </si>
  <si>
    <t>S-V4</t>
  </si>
  <si>
    <t>Celovce quarry</t>
  </si>
  <si>
    <t>S-P4</t>
  </si>
  <si>
    <t>Pol'ana SW</t>
  </si>
  <si>
    <t>S-P5</t>
  </si>
  <si>
    <t>Rochy W</t>
  </si>
  <si>
    <t>SK3</t>
  </si>
  <si>
    <t>Ladzany,  Stiavnica South</t>
  </si>
  <si>
    <t>SK9</t>
  </si>
  <si>
    <t>rhyolite</t>
  </si>
  <si>
    <t>Hlinik, NW Stiavnica</t>
  </si>
  <si>
    <t>S-P1</t>
  </si>
  <si>
    <t>gt rhyolite</t>
  </si>
  <si>
    <t>Kyslinki, Pol'ana</t>
  </si>
  <si>
    <t>SK4</t>
  </si>
  <si>
    <t>am-px andesite</t>
  </si>
  <si>
    <t>Ihrac, Kremnica</t>
  </si>
  <si>
    <t>SK2</t>
  </si>
  <si>
    <t>Badan, Stiavnica South</t>
  </si>
  <si>
    <t>SK6</t>
  </si>
  <si>
    <t>Stara Kremnica</t>
  </si>
  <si>
    <t>SK7</t>
  </si>
  <si>
    <t>SK5</t>
  </si>
  <si>
    <t>Vlci vrch</t>
  </si>
  <si>
    <t>SK8</t>
  </si>
  <si>
    <t>Ziar nad Hronom, Sibenicny vrch</t>
  </si>
  <si>
    <t>ba1(I)</t>
  </si>
  <si>
    <t>basaltic andesite</t>
  </si>
  <si>
    <t>ba2(II)</t>
  </si>
  <si>
    <t>ba3(I)</t>
  </si>
  <si>
    <t>ba4(III)</t>
  </si>
  <si>
    <t>ziar</t>
  </si>
  <si>
    <t>Ziar nad Hronom</t>
  </si>
  <si>
    <t>di1</t>
  </si>
  <si>
    <t>diorite</t>
  </si>
  <si>
    <t>di2(E)</t>
  </si>
  <si>
    <t>ba5(III)</t>
  </si>
  <si>
    <t>dacite</t>
  </si>
  <si>
    <t>H2</t>
  </si>
  <si>
    <t>55-bor*</t>
  </si>
  <si>
    <t>57-bor*</t>
  </si>
  <si>
    <t>107-bor*</t>
  </si>
  <si>
    <t>rock type</t>
  </si>
  <si>
    <r>
      <t>SiO</t>
    </r>
    <r>
      <rPr>
        <b/>
        <vertAlign val="subscript"/>
        <sz val="10"/>
        <rFont val="Arial"/>
        <family val="2"/>
      </rPr>
      <t>2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</si>
  <si>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</si>
  <si>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</si>
  <si>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</si>
  <si>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</si>
  <si>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</si>
  <si>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</si>
  <si>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</t>
    </r>
  </si>
  <si>
    <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</t>
    </r>
    <r>
      <rPr>
        <b/>
        <vertAlign val="subscript"/>
        <sz val="10"/>
        <rFont val="Arial"/>
        <family val="2"/>
      </rPr>
      <t>o</t>
    </r>
  </si>
  <si>
    <r>
      <t>143</t>
    </r>
    <r>
      <rPr>
        <b/>
        <sz val="10"/>
        <rFont val="Arial"/>
        <family val="2"/>
      </rPr>
      <t>Nd/</t>
    </r>
    <r>
      <rPr>
        <b/>
        <vertAlign val="superscript"/>
        <sz val="10"/>
        <rFont val="Arial"/>
        <family val="2"/>
      </rPr>
      <t>144</t>
    </r>
    <r>
      <rPr>
        <b/>
        <sz val="10"/>
        <rFont val="Arial"/>
        <family val="2"/>
      </rPr>
      <t>Nd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</si>
  <si>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204</t>
    </r>
    <r>
      <rPr>
        <b/>
        <sz val="10"/>
        <rFont val="Arial"/>
        <family val="2"/>
      </rPr>
      <t>Pb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</si>
  <si>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204</t>
    </r>
    <r>
      <rPr>
        <b/>
        <sz val="10"/>
        <rFont val="Arial"/>
        <family val="2"/>
      </rPr>
      <t>Pb</t>
    </r>
  </si>
  <si>
    <t>Fehérbánya, Márianosztra</t>
  </si>
  <si>
    <t>Nagykő hill</t>
  </si>
  <si>
    <t>Bajdázó quarry</t>
  </si>
  <si>
    <t>Nagykõ hill</t>
  </si>
  <si>
    <t>Kis-Kelemen hill</t>
  </si>
  <si>
    <t>Tar-Péter hill</t>
  </si>
  <si>
    <t>Hegyes hill</t>
  </si>
  <si>
    <t>Nagyhideg hill</t>
  </si>
  <si>
    <t>Nagy-Mána hill</t>
  </si>
  <si>
    <t>Nagy-Kõ cliffs</t>
  </si>
  <si>
    <t>Gömbölyű-kő</t>
  </si>
  <si>
    <t>Cicőke</t>
  </si>
  <si>
    <t>Katalin-cliff</t>
  </si>
  <si>
    <t>Inóc quarry</t>
  </si>
  <si>
    <t>Fekete bank, Szarvaskõ</t>
  </si>
  <si>
    <t>* from Downes, H., Pantó, G., Póka, T., Mattey, D. &amp; Greenwood, B. (1995a). Calc-alkaline volcanics of the Inner Carpathian arc, Northern Hungary: new geochemical and oxygen isotopic results. In: Downes, H. &amp; Vaselli, O. (eds) Neogene and related magmatism in the Carpatho-Pannonian Region Acta Vulcanologica 7, 29-41.</t>
  </si>
  <si>
    <t>PS4</t>
  </si>
  <si>
    <t>PS6</t>
  </si>
  <si>
    <t>CS5</t>
  </si>
  <si>
    <t>H1</t>
  </si>
  <si>
    <t>CSH</t>
  </si>
  <si>
    <t>PS5</t>
  </si>
  <si>
    <t>L2</t>
  </si>
  <si>
    <t>CS1</t>
  </si>
  <si>
    <t>CS3A</t>
  </si>
  <si>
    <t>CS4E</t>
  </si>
  <si>
    <t>12/1A</t>
  </si>
  <si>
    <t>30/1</t>
  </si>
  <si>
    <t>30/2A</t>
  </si>
  <si>
    <t>L84</t>
  </si>
  <si>
    <t>A7</t>
  </si>
  <si>
    <t>18/1</t>
  </si>
  <si>
    <t>S3b</t>
  </si>
  <si>
    <t>S4</t>
  </si>
  <si>
    <t>S10</t>
  </si>
  <si>
    <t>12/2A</t>
  </si>
  <si>
    <t>PR1</t>
  </si>
  <si>
    <t>PS3</t>
  </si>
  <si>
    <t>Morgó hill</t>
  </si>
  <si>
    <t>Szentlélek hill</t>
  </si>
  <si>
    <t>Nagy-Csikóvár flank</t>
  </si>
  <si>
    <t>Holdvilág ravine</t>
  </si>
  <si>
    <t>Csódi hill</t>
  </si>
  <si>
    <t>Peres hill</t>
  </si>
  <si>
    <t>Malom valley, quarry</t>
  </si>
  <si>
    <t>Gyopár spring</t>
  </si>
  <si>
    <t>Kis-Csikóvár</t>
  </si>
  <si>
    <t>Nagy-Csikóvár</t>
  </si>
  <si>
    <t>Dobogókő, Thirring cliffs</t>
  </si>
  <si>
    <t>Vadálló kövek</t>
  </si>
  <si>
    <t>Öreg-Pap hill</t>
  </si>
  <si>
    <t>Apátkúti valley, quarry</t>
  </si>
  <si>
    <t>Szamár hill</t>
  </si>
  <si>
    <t>Szőke spring</t>
  </si>
  <si>
    <t>Prépost hill</t>
  </si>
  <si>
    <t>rhyodacite pumice</t>
  </si>
  <si>
    <t>Holdvilág ravine, upper part</t>
  </si>
  <si>
    <t>andesite pumice</t>
  </si>
  <si>
    <t>Szt. Mihály hill</t>
  </si>
  <si>
    <t>Nagy-Som hill</t>
  </si>
  <si>
    <t>Panorama hill, bottom</t>
  </si>
  <si>
    <t>Várhegy</t>
  </si>
  <si>
    <t>Panorama hill</t>
  </si>
  <si>
    <t>Fellegvár</t>
  </si>
  <si>
    <t>basalt</t>
  </si>
  <si>
    <t>perlitic rhyolite</t>
  </si>
  <si>
    <t>Mátra, Sostó quarry</t>
  </si>
  <si>
    <t>Mátra, Jobbágyi</t>
  </si>
  <si>
    <t>61-mat*</t>
  </si>
  <si>
    <t>92-mat*</t>
  </si>
  <si>
    <t>Mátra, Galya</t>
  </si>
  <si>
    <t>Mátra, Tóthegyes</t>
  </si>
  <si>
    <t>Mátra, Muzsla</t>
  </si>
  <si>
    <t>Mátra, Ágasvár</t>
  </si>
  <si>
    <t>Mátra, Csörgő West</t>
  </si>
  <si>
    <t>Mátra, Csörgő East</t>
  </si>
  <si>
    <t>Tokaj, Cserhegy</t>
  </si>
  <si>
    <t>Tokaj, Boldogkőváralja</t>
  </si>
  <si>
    <t>Tokaj, Patkóbánya</t>
  </si>
  <si>
    <t>Tokaj, Sárospatak-10 borehole</t>
  </si>
  <si>
    <t>126-tok*</t>
  </si>
  <si>
    <t>128-tok*</t>
  </si>
  <si>
    <t>132-tok*</t>
  </si>
  <si>
    <t>134-tok*</t>
  </si>
  <si>
    <t>87-cser*</t>
  </si>
  <si>
    <t>91-cser*</t>
  </si>
  <si>
    <t>Karancs, Siatoros</t>
  </si>
  <si>
    <t>Karancs, Farkaskõ</t>
  </si>
  <si>
    <t>Cserhát, Szanda hill</t>
  </si>
  <si>
    <t>Cserhát, Buják</t>
  </si>
  <si>
    <t>Cserhát, Bableves csarda</t>
  </si>
  <si>
    <t>Cserhát, Zsunypuszta</t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</si>
  <si>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</si>
  <si>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t>Age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</si>
</sst>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\ "/>
    <numFmt numFmtId="184" formatCode="0.000"/>
    <numFmt numFmtId="185" formatCode="0\ \ "/>
    <numFmt numFmtId="186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17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left"/>
    </xf>
    <xf numFmtId="183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says\Geo_Dating\Iso-Plot\Iso_Plot_Version_4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Pb7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A1">
      <selection activeCell="AR3" sqref="AR3:AR27"/>
    </sheetView>
  </sheetViews>
  <sheetFormatPr defaultColWidth="9.140625" defaultRowHeight="12.75"/>
  <cols>
    <col min="1" max="1" width="17.28125" style="0" bestFit="1" customWidth="1"/>
    <col min="2" max="2" width="22.57421875" style="0" bestFit="1" customWidth="1"/>
    <col min="3" max="3" width="16.28125" style="0" bestFit="1" customWidth="1"/>
    <col min="4" max="37" width="9.140625" style="38" customWidth="1"/>
    <col min="38" max="38" width="9.00390625" style="38" bestFit="1" customWidth="1"/>
    <col min="39" max="39" width="9.28125" style="38" bestFit="1" customWidth="1"/>
    <col min="40" max="42" width="10.7109375" style="38" bestFit="1" customWidth="1"/>
    <col min="43" max="43" width="10.7109375" style="38" customWidth="1"/>
    <col min="44" max="44" width="10.7109375" style="38" bestFit="1" customWidth="1"/>
  </cols>
  <sheetData>
    <row r="1" spans="1:44" s="13" customFormat="1" ht="15">
      <c r="A1" s="9" t="s">
        <v>0</v>
      </c>
      <c r="B1" s="9" t="s">
        <v>1</v>
      </c>
      <c r="C1" s="9" t="s">
        <v>137</v>
      </c>
      <c r="D1" s="28" t="s">
        <v>138</v>
      </c>
      <c r="E1" s="28" t="s">
        <v>139</v>
      </c>
      <c r="F1" s="28" t="s">
        <v>140</v>
      </c>
      <c r="G1" s="28" t="s">
        <v>141</v>
      </c>
      <c r="H1" s="28" t="s">
        <v>2</v>
      </c>
      <c r="I1" s="28" t="s">
        <v>3</v>
      </c>
      <c r="J1" s="28" t="s">
        <v>4</v>
      </c>
      <c r="K1" s="28" t="s">
        <v>142</v>
      </c>
      <c r="L1" s="28" t="s">
        <v>143</v>
      </c>
      <c r="M1" s="28" t="s">
        <v>144</v>
      </c>
      <c r="N1" s="10" t="s">
        <v>5</v>
      </c>
      <c r="O1" s="11" t="s">
        <v>6</v>
      </c>
      <c r="P1" s="11" t="s">
        <v>7</v>
      </c>
      <c r="Q1" s="11" t="s">
        <v>8</v>
      </c>
      <c r="R1" s="10" t="s">
        <v>9</v>
      </c>
      <c r="S1" s="11" t="s">
        <v>10</v>
      </c>
      <c r="T1" s="11" t="s">
        <v>11</v>
      </c>
      <c r="U1" s="12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32" t="s">
        <v>145</v>
      </c>
      <c r="AM1" s="32" t="s">
        <v>146</v>
      </c>
      <c r="AN1" s="33" t="s">
        <v>147</v>
      </c>
      <c r="AO1" s="33" t="s">
        <v>148</v>
      </c>
      <c r="AP1" s="33" t="s">
        <v>149</v>
      </c>
      <c r="AQ1" s="33" t="s">
        <v>242</v>
      </c>
      <c r="AR1" s="33" t="s">
        <v>243</v>
      </c>
    </row>
    <row r="2" spans="1:44" s="8" customFormat="1" ht="12.75" customHeight="1">
      <c r="A2" s="14" t="s">
        <v>187</v>
      </c>
      <c r="B2" s="15" t="s">
        <v>55</v>
      </c>
      <c r="C2" s="15" t="s">
        <v>59</v>
      </c>
      <c r="D2" s="34">
        <v>69.81</v>
      </c>
      <c r="E2" s="34">
        <v>0.14</v>
      </c>
      <c r="F2" s="34">
        <v>16.19</v>
      </c>
      <c r="G2" s="34">
        <v>3.06</v>
      </c>
      <c r="H2" s="34">
        <v>0.05</v>
      </c>
      <c r="I2" s="34">
        <v>0.21</v>
      </c>
      <c r="J2" s="34">
        <v>2.88</v>
      </c>
      <c r="K2" s="34">
        <v>3.62</v>
      </c>
      <c r="L2" s="34">
        <v>3.51</v>
      </c>
      <c r="M2" s="34">
        <v>0.11</v>
      </c>
      <c r="N2" s="34">
        <v>1.84</v>
      </c>
      <c r="O2" s="34">
        <v>4</v>
      </c>
      <c r="P2" s="34">
        <v>3.3</v>
      </c>
      <c r="Q2" s="34">
        <v>5.6</v>
      </c>
      <c r="R2" s="34">
        <v>3.3</v>
      </c>
      <c r="S2" s="34">
        <v>133</v>
      </c>
      <c r="T2" s="34">
        <v>674.8</v>
      </c>
      <c r="U2" s="34">
        <v>33.5</v>
      </c>
      <c r="V2" s="34">
        <v>274.5</v>
      </c>
      <c r="W2" s="34">
        <v>209.5</v>
      </c>
      <c r="X2" s="34">
        <v>12.8</v>
      </c>
      <c r="Y2" s="34">
        <v>11.1</v>
      </c>
      <c r="Z2" s="34">
        <v>15.9</v>
      </c>
      <c r="AA2" s="34">
        <v>42.3</v>
      </c>
      <c r="AB2" s="34">
        <v>78.3</v>
      </c>
      <c r="AC2" s="34">
        <v>32</v>
      </c>
      <c r="AD2" s="34"/>
      <c r="AE2" s="34"/>
      <c r="AF2" s="34"/>
      <c r="AG2" s="34"/>
      <c r="AH2" s="34"/>
      <c r="AI2" s="34"/>
      <c r="AJ2" s="34"/>
      <c r="AK2" s="34"/>
      <c r="AL2" s="34">
        <v>0.71035</v>
      </c>
      <c r="AM2" s="34">
        <v>0.71004</v>
      </c>
      <c r="AN2" s="34"/>
      <c r="AO2" s="34"/>
      <c r="AP2" s="34"/>
      <c r="AQ2" s="34"/>
      <c r="AR2" s="34"/>
    </row>
    <row r="3" spans="1:44" s="8" customFormat="1" ht="12.75">
      <c r="A3" s="14" t="s">
        <v>166</v>
      </c>
      <c r="B3" s="15" t="s">
        <v>188</v>
      </c>
      <c r="C3" s="15" t="s">
        <v>59</v>
      </c>
      <c r="D3" s="34">
        <v>70.08</v>
      </c>
      <c r="E3" s="34">
        <v>0.15</v>
      </c>
      <c r="F3" s="34">
        <v>16.22</v>
      </c>
      <c r="G3" s="34">
        <v>2.95</v>
      </c>
      <c r="H3" s="34">
        <v>0.04</v>
      </c>
      <c r="I3" s="34">
        <v>0.26</v>
      </c>
      <c r="J3" s="34">
        <v>2.92</v>
      </c>
      <c r="K3" s="34">
        <v>3.66</v>
      </c>
      <c r="L3" s="34">
        <v>3.24</v>
      </c>
      <c r="M3" s="34">
        <v>0.11</v>
      </c>
      <c r="N3" s="34">
        <v>1.64</v>
      </c>
      <c r="O3" s="34">
        <v>3.7</v>
      </c>
      <c r="P3" s="34">
        <v>4.1</v>
      </c>
      <c r="Q3" s="34">
        <v>4</v>
      </c>
      <c r="R3" s="34">
        <v>2.9</v>
      </c>
      <c r="S3" s="34">
        <v>125.3</v>
      </c>
      <c r="T3" s="34">
        <v>660.9</v>
      </c>
      <c r="U3" s="34">
        <v>31.9</v>
      </c>
      <c r="V3" s="34">
        <v>275.7</v>
      </c>
      <c r="W3" s="34">
        <v>214</v>
      </c>
      <c r="X3" s="34">
        <v>12.8</v>
      </c>
      <c r="Y3" s="34">
        <v>10.1</v>
      </c>
      <c r="Z3" s="34">
        <v>15.9</v>
      </c>
      <c r="AA3" s="34">
        <v>39.64</v>
      </c>
      <c r="AB3" s="34">
        <v>80.34</v>
      </c>
      <c r="AC3" s="34">
        <v>30.7</v>
      </c>
      <c r="AD3" s="34">
        <v>5.38</v>
      </c>
      <c r="AE3" s="34">
        <v>1.22</v>
      </c>
      <c r="AF3" s="34">
        <v>4.19</v>
      </c>
      <c r="AG3" s="34">
        <v>2.25</v>
      </c>
      <c r="AH3" s="34">
        <v>0.33</v>
      </c>
      <c r="AI3" s="34">
        <v>0.52</v>
      </c>
      <c r="AJ3" s="34">
        <v>0.48</v>
      </c>
      <c r="AK3" s="34">
        <v>0.07</v>
      </c>
      <c r="AL3" s="34">
        <v>0.71034</v>
      </c>
      <c r="AM3" s="34">
        <v>0.71004</v>
      </c>
      <c r="AN3" s="34">
        <v>0.512299</v>
      </c>
      <c r="AO3" s="36">
        <v>18.7793</v>
      </c>
      <c r="AP3" s="36">
        <v>15.6822</v>
      </c>
      <c r="AQ3" s="36">
        <f>(AP3/AO3)</f>
        <v>0.8350790498048384</v>
      </c>
      <c r="AR3" s="58">
        <f>[1]!AgePb76($AQ$3)</f>
        <v>4982.774328452841</v>
      </c>
    </row>
    <row r="4" spans="1:44" s="8" customFormat="1" ht="12.75">
      <c r="A4" s="14" t="s">
        <v>167</v>
      </c>
      <c r="B4" s="15" t="s">
        <v>189</v>
      </c>
      <c r="C4" s="15" t="s">
        <v>59</v>
      </c>
      <c r="D4" s="34">
        <v>70.01</v>
      </c>
      <c r="E4" s="34">
        <v>0.14</v>
      </c>
      <c r="F4" s="34">
        <v>16.31</v>
      </c>
      <c r="G4" s="34">
        <v>3.13</v>
      </c>
      <c r="H4" s="34">
        <v>0.05</v>
      </c>
      <c r="I4" s="34">
        <v>0.28</v>
      </c>
      <c r="J4" s="34">
        <v>2.79</v>
      </c>
      <c r="K4" s="34">
        <v>3.48</v>
      </c>
      <c r="L4" s="34">
        <v>3.42</v>
      </c>
      <c r="M4" s="34">
        <v>0.1</v>
      </c>
      <c r="N4" s="34">
        <v>2.23</v>
      </c>
      <c r="O4" s="34">
        <v>4.1</v>
      </c>
      <c r="P4" s="34">
        <v>3.9</v>
      </c>
      <c r="Q4" s="34">
        <v>4.9</v>
      </c>
      <c r="R4" s="34">
        <v>3.1</v>
      </c>
      <c r="S4" s="34">
        <v>127.2</v>
      </c>
      <c r="T4" s="34">
        <v>642.6</v>
      </c>
      <c r="U4" s="34">
        <v>31.7</v>
      </c>
      <c r="V4" s="34">
        <v>261.9</v>
      </c>
      <c r="W4" s="34">
        <v>212.4</v>
      </c>
      <c r="X4" s="34">
        <v>13</v>
      </c>
      <c r="Y4" s="34">
        <v>15.6</v>
      </c>
      <c r="Z4" s="34">
        <v>15.7</v>
      </c>
      <c r="AA4" s="34">
        <v>44.6</v>
      </c>
      <c r="AB4" s="34">
        <v>78.6</v>
      </c>
      <c r="AC4" s="34">
        <v>34.6</v>
      </c>
      <c r="AD4" s="34"/>
      <c r="AE4" s="34"/>
      <c r="AF4" s="34"/>
      <c r="AG4" s="34"/>
      <c r="AH4" s="34"/>
      <c r="AI4" s="34"/>
      <c r="AJ4" s="34"/>
      <c r="AK4" s="34"/>
      <c r="AL4" s="34">
        <v>0.71036</v>
      </c>
      <c r="AM4" s="34">
        <v>0.71004</v>
      </c>
      <c r="AN4" s="34"/>
      <c r="AO4" s="36"/>
      <c r="AP4" s="36"/>
      <c r="AQ4" s="36"/>
      <c r="AR4" s="58"/>
    </row>
    <row r="5" spans="1:44" s="8" customFormat="1" ht="12.75">
      <c r="A5" s="14" t="s">
        <v>168</v>
      </c>
      <c r="B5" s="15" t="s">
        <v>190</v>
      </c>
      <c r="C5" s="15" t="s">
        <v>59</v>
      </c>
      <c r="D5" s="34">
        <v>68.64</v>
      </c>
      <c r="E5" s="34">
        <v>0.19</v>
      </c>
      <c r="F5" s="34">
        <v>16.56</v>
      </c>
      <c r="G5" s="34">
        <v>3.67</v>
      </c>
      <c r="H5" s="34">
        <v>0.07</v>
      </c>
      <c r="I5" s="34">
        <v>0.36</v>
      </c>
      <c r="J5" s="34">
        <v>3.23</v>
      </c>
      <c r="K5" s="34">
        <v>3.09</v>
      </c>
      <c r="L5" s="34">
        <v>3.56</v>
      </c>
      <c r="M5" s="34">
        <v>0.14</v>
      </c>
      <c r="N5" s="34">
        <v>2.3</v>
      </c>
      <c r="O5" s="34">
        <v>4.2</v>
      </c>
      <c r="P5" s="34">
        <v>4.1</v>
      </c>
      <c r="Q5" s="34">
        <v>7.1</v>
      </c>
      <c r="R5" s="34">
        <v>3.3</v>
      </c>
      <c r="S5" s="34">
        <v>120.7</v>
      </c>
      <c r="T5" s="34">
        <v>659.1</v>
      </c>
      <c r="U5" s="34">
        <v>31.9</v>
      </c>
      <c r="V5" s="34">
        <v>295.8</v>
      </c>
      <c r="W5" s="34">
        <v>203.1</v>
      </c>
      <c r="X5" s="34">
        <v>12.1</v>
      </c>
      <c r="Y5" s="34">
        <v>13.6</v>
      </c>
      <c r="Z5" s="34">
        <v>15.1</v>
      </c>
      <c r="AA5" s="34">
        <v>41.3</v>
      </c>
      <c r="AB5" s="34">
        <v>76.2</v>
      </c>
      <c r="AC5" s="34">
        <v>30.5</v>
      </c>
      <c r="AD5" s="34"/>
      <c r="AE5" s="34"/>
      <c r="AF5" s="34"/>
      <c r="AG5" s="34"/>
      <c r="AH5" s="34"/>
      <c r="AI5" s="34"/>
      <c r="AJ5" s="34"/>
      <c r="AK5" s="34"/>
      <c r="AL5" s="34">
        <v>0.71002</v>
      </c>
      <c r="AM5" s="34">
        <v>0.70975</v>
      </c>
      <c r="AN5" s="34"/>
      <c r="AO5" s="36"/>
      <c r="AP5" s="36"/>
      <c r="AQ5" s="36" t="e">
        <f aca="true" t="shared" si="0" ref="AQ5:AQ27">(AP5/AO5)</f>
        <v>#DIV/0!</v>
      </c>
      <c r="AR5" s="58"/>
    </row>
    <row r="6" spans="1:44" s="8" customFormat="1" ht="12.75">
      <c r="A6" s="14" t="s">
        <v>169</v>
      </c>
      <c r="B6" s="15" t="s">
        <v>191</v>
      </c>
      <c r="C6" s="15" t="s">
        <v>59</v>
      </c>
      <c r="D6" s="34">
        <v>68.9</v>
      </c>
      <c r="E6" s="34">
        <v>0.18</v>
      </c>
      <c r="F6" s="34">
        <v>16.48</v>
      </c>
      <c r="G6" s="34">
        <v>3.36</v>
      </c>
      <c r="H6" s="34">
        <v>0.06</v>
      </c>
      <c r="I6" s="34">
        <v>0.38</v>
      </c>
      <c r="J6" s="34">
        <v>3.36</v>
      </c>
      <c r="K6" s="34">
        <v>3.6</v>
      </c>
      <c r="L6" s="34">
        <v>3.06</v>
      </c>
      <c r="M6" s="34">
        <v>0.14</v>
      </c>
      <c r="N6" s="34">
        <v>0.92</v>
      </c>
      <c r="O6" s="34">
        <v>3.8</v>
      </c>
      <c r="P6" s="34">
        <v>7.7</v>
      </c>
      <c r="Q6" s="34">
        <v>16.6</v>
      </c>
      <c r="R6" s="34">
        <v>2.5</v>
      </c>
      <c r="S6" s="34">
        <v>112.4</v>
      </c>
      <c r="T6" s="34">
        <v>666.3</v>
      </c>
      <c r="U6" s="34">
        <v>32.3</v>
      </c>
      <c r="V6" s="34">
        <v>303.4</v>
      </c>
      <c r="W6" s="34">
        <v>197.3</v>
      </c>
      <c r="X6" s="34">
        <v>10.9</v>
      </c>
      <c r="Y6" s="34">
        <v>11.4</v>
      </c>
      <c r="Z6" s="34">
        <v>15.5</v>
      </c>
      <c r="AA6" s="34">
        <v>39</v>
      </c>
      <c r="AB6" s="34">
        <v>77.12</v>
      </c>
      <c r="AC6" s="34">
        <v>27.1</v>
      </c>
      <c r="AD6" s="34">
        <v>4.56</v>
      </c>
      <c r="AE6" s="34">
        <v>1.18</v>
      </c>
      <c r="AF6" s="34">
        <v>3.54</v>
      </c>
      <c r="AG6" s="34">
        <v>2.24</v>
      </c>
      <c r="AH6" s="34">
        <v>0.37</v>
      </c>
      <c r="AI6" s="34">
        <v>0.64</v>
      </c>
      <c r="AJ6" s="34">
        <v>0.67</v>
      </c>
      <c r="AK6" s="34">
        <v>0.1</v>
      </c>
      <c r="AL6" s="34">
        <v>0.71001</v>
      </c>
      <c r="AM6" s="34">
        <v>0.70977</v>
      </c>
      <c r="AN6" s="34">
        <v>0.512313</v>
      </c>
      <c r="AO6" s="36"/>
      <c r="AP6" s="36"/>
      <c r="AQ6" s="36" t="e">
        <f t="shared" si="0"/>
        <v>#DIV/0!</v>
      </c>
      <c r="AR6" s="58"/>
    </row>
    <row r="7" spans="1:44" s="8" customFormat="1" ht="12.75">
      <c r="A7" s="14" t="s">
        <v>56</v>
      </c>
      <c r="B7" s="15" t="s">
        <v>57</v>
      </c>
      <c r="C7" s="15" t="s">
        <v>59</v>
      </c>
      <c r="D7" s="34">
        <v>70.51</v>
      </c>
      <c r="E7" s="34">
        <v>0.18</v>
      </c>
      <c r="F7" s="34">
        <v>16.75</v>
      </c>
      <c r="G7" s="34">
        <v>4.11</v>
      </c>
      <c r="H7" s="34">
        <v>0.04</v>
      </c>
      <c r="I7" s="34">
        <v>0.4</v>
      </c>
      <c r="J7" s="34">
        <v>2.23</v>
      </c>
      <c r="K7" s="34">
        <v>2.88</v>
      </c>
      <c r="L7" s="34">
        <v>3.07</v>
      </c>
      <c r="M7" s="34">
        <v>0.14</v>
      </c>
      <c r="N7" s="34">
        <v>2.37</v>
      </c>
      <c r="O7" s="34">
        <v>3</v>
      </c>
      <c r="P7" s="34">
        <v>4</v>
      </c>
      <c r="Q7" s="34">
        <v>8</v>
      </c>
      <c r="R7" s="34">
        <v>2.9</v>
      </c>
      <c r="S7" s="34">
        <v>118</v>
      </c>
      <c r="T7" s="34">
        <v>666</v>
      </c>
      <c r="U7" s="34">
        <v>29</v>
      </c>
      <c r="V7" s="34">
        <v>214</v>
      </c>
      <c r="W7" s="34">
        <v>202</v>
      </c>
      <c r="X7" s="34">
        <v>11</v>
      </c>
      <c r="Y7" s="34">
        <v>14</v>
      </c>
      <c r="Z7" s="34">
        <v>14.1</v>
      </c>
      <c r="AA7" s="34">
        <v>33.35</v>
      </c>
      <c r="AB7" s="34">
        <v>65.67</v>
      </c>
      <c r="AC7" s="34">
        <v>26.99</v>
      </c>
      <c r="AD7" s="34">
        <v>4.15</v>
      </c>
      <c r="AE7" s="34">
        <v>1.01</v>
      </c>
      <c r="AF7" s="34"/>
      <c r="AG7" s="34"/>
      <c r="AH7" s="34"/>
      <c r="AI7" s="34"/>
      <c r="AJ7" s="34">
        <v>0.77</v>
      </c>
      <c r="AK7" s="34">
        <v>0.11</v>
      </c>
      <c r="AL7" s="34">
        <v>0.709958</v>
      </c>
      <c r="AM7" s="34">
        <v>0.7096</v>
      </c>
      <c r="AN7" s="34"/>
      <c r="AO7" s="36"/>
      <c r="AP7" s="36"/>
      <c r="AQ7" s="36" t="e">
        <f t="shared" si="0"/>
        <v>#DIV/0!</v>
      </c>
      <c r="AR7" s="58"/>
    </row>
    <row r="8" spans="1:44" s="8" customFormat="1" ht="12.75">
      <c r="A8" s="14" t="s">
        <v>58</v>
      </c>
      <c r="B8" s="15" t="s">
        <v>192</v>
      </c>
      <c r="C8" s="15" t="s">
        <v>132</v>
      </c>
      <c r="D8" s="34">
        <v>67.01</v>
      </c>
      <c r="E8" s="34">
        <v>0.254</v>
      </c>
      <c r="F8" s="34">
        <v>17.7</v>
      </c>
      <c r="G8" s="34">
        <v>3.7</v>
      </c>
      <c r="H8" s="34">
        <v>0.106</v>
      </c>
      <c r="I8" s="34">
        <v>0.61</v>
      </c>
      <c r="J8" s="34">
        <v>4.12</v>
      </c>
      <c r="K8" s="34">
        <v>3.49</v>
      </c>
      <c r="L8" s="34">
        <v>2.79</v>
      </c>
      <c r="M8" s="34">
        <v>0.177</v>
      </c>
      <c r="N8" s="34">
        <v>0.92</v>
      </c>
      <c r="O8" s="34">
        <v>3</v>
      </c>
      <c r="P8" s="34">
        <v>4</v>
      </c>
      <c r="Q8" s="34">
        <v>14</v>
      </c>
      <c r="R8" s="34">
        <v>5</v>
      </c>
      <c r="S8" s="34">
        <v>111</v>
      </c>
      <c r="T8" s="34">
        <v>667</v>
      </c>
      <c r="U8" s="34">
        <v>29</v>
      </c>
      <c r="V8" s="34">
        <v>329</v>
      </c>
      <c r="W8" s="34">
        <v>186</v>
      </c>
      <c r="X8" s="34">
        <v>10.1</v>
      </c>
      <c r="Y8" s="34">
        <v>16.8</v>
      </c>
      <c r="Z8" s="34">
        <v>13.1</v>
      </c>
      <c r="AA8" s="34">
        <v>34.6</v>
      </c>
      <c r="AB8" s="34">
        <v>61.6</v>
      </c>
      <c r="AC8" s="34">
        <v>22.3</v>
      </c>
      <c r="AD8" s="34"/>
      <c r="AE8" s="34"/>
      <c r="AF8" s="34"/>
      <c r="AG8" s="34"/>
      <c r="AH8" s="34"/>
      <c r="AI8" s="34"/>
      <c r="AJ8" s="34"/>
      <c r="AK8" s="34"/>
      <c r="AL8" s="34">
        <v>0.709261</v>
      </c>
      <c r="AM8" s="34"/>
      <c r="AN8" s="34"/>
      <c r="AO8" s="36"/>
      <c r="AP8" s="36"/>
      <c r="AQ8" s="36" t="e">
        <f t="shared" si="0"/>
        <v>#DIV/0!</v>
      </c>
      <c r="AR8" s="58"/>
    </row>
    <row r="9" spans="1:44" s="8" customFormat="1" ht="12.75">
      <c r="A9" s="14" t="s">
        <v>170</v>
      </c>
      <c r="B9" s="15" t="s">
        <v>192</v>
      </c>
      <c r="C9" s="15" t="s">
        <v>132</v>
      </c>
      <c r="D9" s="34">
        <v>66.16</v>
      </c>
      <c r="E9" s="34">
        <v>0.25</v>
      </c>
      <c r="F9" s="34">
        <v>17.48</v>
      </c>
      <c r="G9" s="34">
        <v>4.13</v>
      </c>
      <c r="H9" s="34">
        <v>0.1</v>
      </c>
      <c r="I9" s="34">
        <v>0.65</v>
      </c>
      <c r="J9" s="34">
        <v>4.24</v>
      </c>
      <c r="K9" s="34">
        <v>3.53</v>
      </c>
      <c r="L9" s="34">
        <v>2.69</v>
      </c>
      <c r="M9" s="34">
        <v>0.18</v>
      </c>
      <c r="N9" s="34">
        <v>0.97</v>
      </c>
      <c r="O9" s="34">
        <v>3.8</v>
      </c>
      <c r="P9" s="34">
        <v>3.7</v>
      </c>
      <c r="Q9" s="34">
        <v>14.6</v>
      </c>
      <c r="R9" s="34">
        <v>4.4</v>
      </c>
      <c r="S9" s="34">
        <v>106.9</v>
      </c>
      <c r="T9" s="34">
        <v>677.7</v>
      </c>
      <c r="U9" s="34">
        <v>28.6</v>
      </c>
      <c r="V9" s="34">
        <v>340.3</v>
      </c>
      <c r="W9" s="34">
        <v>186.5</v>
      </c>
      <c r="X9" s="34">
        <v>10.1</v>
      </c>
      <c r="Y9" s="34">
        <v>16.9</v>
      </c>
      <c r="Z9" s="34">
        <v>13</v>
      </c>
      <c r="AA9" s="34">
        <v>34.51</v>
      </c>
      <c r="AB9" s="34">
        <v>67.17</v>
      </c>
      <c r="AC9" s="34">
        <v>22.6</v>
      </c>
      <c r="AD9" s="34">
        <v>3.6</v>
      </c>
      <c r="AE9" s="34">
        <v>1</v>
      </c>
      <c r="AF9" s="34">
        <v>2.96</v>
      </c>
      <c r="AG9" s="34">
        <v>2.51</v>
      </c>
      <c r="AH9" s="34">
        <v>0.49</v>
      </c>
      <c r="AI9" s="34">
        <v>1.2</v>
      </c>
      <c r="AJ9" s="34">
        <v>1.53</v>
      </c>
      <c r="AK9" s="34">
        <v>0.26</v>
      </c>
      <c r="AL9" s="34">
        <v>0.70939</v>
      </c>
      <c r="AM9" s="34">
        <v>0.70918</v>
      </c>
      <c r="AN9" s="34">
        <v>0.51235</v>
      </c>
      <c r="AO9" s="36">
        <v>18.7785</v>
      </c>
      <c r="AP9" s="36">
        <v>15.6787</v>
      </c>
      <c r="AQ9" s="36">
        <f t="shared" si="0"/>
        <v>0.8349282424048778</v>
      </c>
      <c r="AR9" s="58">
        <f>[1]!AgePb76($AQ$9)</f>
        <v>4982.5177965969815</v>
      </c>
    </row>
    <row r="10" spans="1:44" s="8" customFormat="1" ht="12.75">
      <c r="A10" s="14" t="s">
        <v>171</v>
      </c>
      <c r="B10" s="15" t="s">
        <v>193</v>
      </c>
      <c r="C10" s="15" t="s">
        <v>132</v>
      </c>
      <c r="D10" s="34">
        <v>69.63</v>
      </c>
      <c r="E10" s="34">
        <v>0.27</v>
      </c>
      <c r="F10" s="34">
        <v>16.25</v>
      </c>
      <c r="G10" s="34">
        <v>3.04</v>
      </c>
      <c r="H10" s="34">
        <v>0.07</v>
      </c>
      <c r="I10" s="34">
        <v>0.56</v>
      </c>
      <c r="J10" s="34">
        <v>3.62</v>
      </c>
      <c r="K10" s="34">
        <v>3.54</v>
      </c>
      <c r="L10" s="34">
        <v>2.61</v>
      </c>
      <c r="M10" s="34">
        <v>0.14</v>
      </c>
      <c r="N10" s="34">
        <v>0.67</v>
      </c>
      <c r="O10" s="34">
        <v>5.3</v>
      </c>
      <c r="P10" s="34">
        <v>5.1</v>
      </c>
      <c r="Q10" s="34">
        <v>19.8</v>
      </c>
      <c r="R10" s="34">
        <v>5.1</v>
      </c>
      <c r="S10" s="34">
        <v>99.8</v>
      </c>
      <c r="T10" s="34">
        <v>501.8</v>
      </c>
      <c r="U10" s="34">
        <v>29</v>
      </c>
      <c r="V10" s="34">
        <v>288.7</v>
      </c>
      <c r="W10" s="34">
        <v>139.2</v>
      </c>
      <c r="X10" s="34">
        <v>9.2</v>
      </c>
      <c r="Y10" s="34">
        <v>13.2</v>
      </c>
      <c r="Z10" s="34">
        <v>10.7</v>
      </c>
      <c r="AA10" s="34">
        <v>30.4</v>
      </c>
      <c r="AB10" s="34">
        <v>54</v>
      </c>
      <c r="AC10" s="34">
        <v>20.3</v>
      </c>
      <c r="AD10" s="34"/>
      <c r="AE10" s="34"/>
      <c r="AF10" s="34"/>
      <c r="AG10" s="34"/>
      <c r="AH10" s="34"/>
      <c r="AI10" s="34"/>
      <c r="AJ10" s="34"/>
      <c r="AK10" s="34"/>
      <c r="AL10" s="34">
        <v>0.70977</v>
      </c>
      <c r="AM10" s="34">
        <v>0.70954</v>
      </c>
      <c r="AN10" s="34"/>
      <c r="AO10" s="36"/>
      <c r="AP10" s="36"/>
      <c r="AQ10" s="36" t="e">
        <f t="shared" si="0"/>
        <v>#DIV/0!</v>
      </c>
      <c r="AR10" s="58"/>
    </row>
    <row r="11" spans="1:44" s="8" customFormat="1" ht="12.75">
      <c r="A11" s="14" t="s">
        <v>133</v>
      </c>
      <c r="B11" s="15" t="s">
        <v>191</v>
      </c>
      <c r="C11" s="15" t="s">
        <v>35</v>
      </c>
      <c r="D11" s="34">
        <v>60.33</v>
      </c>
      <c r="E11" s="34">
        <v>0.71</v>
      </c>
      <c r="F11" s="34">
        <v>18.3</v>
      </c>
      <c r="G11" s="34">
        <v>6.81</v>
      </c>
      <c r="H11" s="34">
        <v>0.09</v>
      </c>
      <c r="I11" s="34">
        <v>1.84</v>
      </c>
      <c r="J11" s="34">
        <v>6.67</v>
      </c>
      <c r="K11" s="34">
        <v>2.95</v>
      </c>
      <c r="L11" s="34">
        <v>2.01</v>
      </c>
      <c r="M11" s="34">
        <v>0.17</v>
      </c>
      <c r="N11" s="34">
        <v>0.71</v>
      </c>
      <c r="O11" s="34">
        <v>9.8</v>
      </c>
      <c r="P11" s="34">
        <v>18</v>
      </c>
      <c r="Q11" s="34">
        <v>123.5</v>
      </c>
      <c r="R11" s="34">
        <v>18.4</v>
      </c>
      <c r="S11" s="34">
        <v>74</v>
      </c>
      <c r="T11" s="34">
        <v>536.5</v>
      </c>
      <c r="U11" s="34">
        <v>16.9</v>
      </c>
      <c r="V11" s="34">
        <v>339.3</v>
      </c>
      <c r="W11" s="34">
        <v>136.8</v>
      </c>
      <c r="X11" s="34">
        <v>8.8</v>
      </c>
      <c r="Y11" s="34">
        <v>23.5</v>
      </c>
      <c r="Z11" s="34">
        <v>9</v>
      </c>
      <c r="AA11" s="34">
        <v>25.3</v>
      </c>
      <c r="AB11" s="34">
        <v>48.7</v>
      </c>
      <c r="AC11" s="34">
        <v>22.5</v>
      </c>
      <c r="AD11" s="34"/>
      <c r="AE11" s="34"/>
      <c r="AF11" s="34"/>
      <c r="AG11" s="34"/>
      <c r="AH11" s="34"/>
      <c r="AI11" s="34"/>
      <c r="AJ11" s="34"/>
      <c r="AK11" s="34"/>
      <c r="AL11" s="34">
        <v>0.70918</v>
      </c>
      <c r="AM11" s="34">
        <v>0.70903</v>
      </c>
      <c r="AN11" s="34"/>
      <c r="AO11" s="36"/>
      <c r="AP11" s="36"/>
      <c r="AQ11" s="36" t="e">
        <f t="shared" si="0"/>
        <v>#DIV/0!</v>
      </c>
      <c r="AR11" s="58"/>
    </row>
    <row r="12" spans="1:44" s="8" customFormat="1" ht="12.75">
      <c r="A12" s="14" t="s">
        <v>172</v>
      </c>
      <c r="B12" s="15" t="s">
        <v>194</v>
      </c>
      <c r="C12" s="15" t="s">
        <v>35</v>
      </c>
      <c r="D12" s="34">
        <v>60.26</v>
      </c>
      <c r="E12" s="34">
        <v>0.65</v>
      </c>
      <c r="F12" s="34">
        <v>17.9</v>
      </c>
      <c r="G12" s="34">
        <v>6.5</v>
      </c>
      <c r="H12" s="34">
        <v>0.07</v>
      </c>
      <c r="I12" s="34">
        <v>2.81</v>
      </c>
      <c r="J12" s="34">
        <v>6.16</v>
      </c>
      <c r="K12" s="34">
        <v>2.86</v>
      </c>
      <c r="L12" s="34">
        <v>2.13</v>
      </c>
      <c r="M12" s="34">
        <v>0.16</v>
      </c>
      <c r="N12" s="34">
        <v>0.96</v>
      </c>
      <c r="O12" s="34">
        <v>8.3</v>
      </c>
      <c r="P12" s="34">
        <v>24</v>
      </c>
      <c r="Q12" s="34">
        <v>107.2</v>
      </c>
      <c r="R12" s="34">
        <v>18.5</v>
      </c>
      <c r="S12" s="34">
        <v>80.6</v>
      </c>
      <c r="T12" s="34">
        <v>447.9</v>
      </c>
      <c r="U12" s="34">
        <v>16.8</v>
      </c>
      <c r="V12" s="34">
        <v>317.3</v>
      </c>
      <c r="W12" s="34">
        <v>130.1</v>
      </c>
      <c r="X12" s="34">
        <v>7.9</v>
      </c>
      <c r="Y12" s="34">
        <v>19.8</v>
      </c>
      <c r="Z12" s="34">
        <v>8.9</v>
      </c>
      <c r="AA12" s="34">
        <v>23.01</v>
      </c>
      <c r="AB12" s="34">
        <v>47.86</v>
      </c>
      <c r="AC12" s="34">
        <v>19.1</v>
      </c>
      <c r="AD12" s="34">
        <v>3.83</v>
      </c>
      <c r="AE12" s="34">
        <v>1.1</v>
      </c>
      <c r="AF12" s="34">
        <v>3.75</v>
      </c>
      <c r="AG12" s="34">
        <v>3.33</v>
      </c>
      <c r="AH12" s="34">
        <v>0.65</v>
      </c>
      <c r="AI12" s="34">
        <v>1.61</v>
      </c>
      <c r="AJ12" s="34">
        <v>1.84</v>
      </c>
      <c r="AK12" s="34">
        <v>0.31</v>
      </c>
      <c r="AL12" s="34">
        <v>0.70933</v>
      </c>
      <c r="AM12" s="34">
        <v>0.70919</v>
      </c>
      <c r="AN12" s="34">
        <v>0.512332</v>
      </c>
      <c r="AO12" s="36"/>
      <c r="AP12" s="36"/>
      <c r="AQ12" s="36" t="e">
        <f t="shared" si="0"/>
        <v>#DIV/0!</v>
      </c>
      <c r="AR12" s="58"/>
    </row>
    <row r="13" spans="1:44" s="8" customFormat="1" ht="12.75">
      <c r="A13" s="14" t="s">
        <v>173</v>
      </c>
      <c r="B13" s="15" t="s">
        <v>195</v>
      </c>
      <c r="C13" s="15" t="s">
        <v>35</v>
      </c>
      <c r="D13" s="34">
        <v>60.69</v>
      </c>
      <c r="E13" s="34">
        <v>0.79</v>
      </c>
      <c r="F13" s="34">
        <v>18.05</v>
      </c>
      <c r="G13" s="34">
        <v>6.7</v>
      </c>
      <c r="H13" s="34">
        <v>0.12</v>
      </c>
      <c r="I13" s="34">
        <v>2.14</v>
      </c>
      <c r="J13" s="34">
        <v>6.53</v>
      </c>
      <c r="K13" s="34">
        <v>2.44</v>
      </c>
      <c r="L13" s="34">
        <v>2</v>
      </c>
      <c r="M13" s="34">
        <v>0.19</v>
      </c>
      <c r="N13" s="34">
        <v>0.76</v>
      </c>
      <c r="O13" s="34">
        <v>5.1</v>
      </c>
      <c r="P13" s="34">
        <v>9.4</v>
      </c>
      <c r="Q13" s="34">
        <v>54.1</v>
      </c>
      <c r="R13" s="34">
        <v>12.3</v>
      </c>
      <c r="S13" s="34">
        <v>63.1</v>
      </c>
      <c r="T13" s="34">
        <v>792</v>
      </c>
      <c r="U13" s="34">
        <v>25.2</v>
      </c>
      <c r="V13" s="34">
        <v>472.6</v>
      </c>
      <c r="W13" s="34">
        <v>192.6</v>
      </c>
      <c r="X13" s="34">
        <v>16</v>
      </c>
      <c r="Y13" s="34">
        <v>24.9</v>
      </c>
      <c r="Z13" s="34">
        <v>13.2</v>
      </c>
      <c r="AA13" s="34">
        <v>42.01</v>
      </c>
      <c r="AB13" s="34">
        <v>84.76</v>
      </c>
      <c r="AC13" s="34">
        <v>32.5</v>
      </c>
      <c r="AD13" s="34">
        <v>6.01</v>
      </c>
      <c r="AE13" s="34">
        <v>1.52</v>
      </c>
      <c r="AF13" s="34">
        <v>5.53</v>
      </c>
      <c r="AG13" s="34">
        <v>4.29</v>
      </c>
      <c r="AH13" s="34">
        <v>0.78</v>
      </c>
      <c r="AI13" s="34">
        <v>1.66</v>
      </c>
      <c r="AJ13" s="34">
        <v>1.68</v>
      </c>
      <c r="AK13" s="34">
        <v>0.27</v>
      </c>
      <c r="AL13" s="34">
        <v>0.70899</v>
      </c>
      <c r="AM13" s="34">
        <v>0.70891</v>
      </c>
      <c r="AN13" s="34"/>
      <c r="AO13" s="36"/>
      <c r="AP13" s="36"/>
      <c r="AQ13" s="36" t="e">
        <f t="shared" si="0"/>
        <v>#DIV/0!</v>
      </c>
      <c r="AR13" s="58"/>
    </row>
    <row r="14" spans="1:44" s="8" customFormat="1" ht="12.75">
      <c r="A14" s="14" t="s">
        <v>174</v>
      </c>
      <c r="B14" s="15" t="s">
        <v>196</v>
      </c>
      <c r="C14" s="15" t="s">
        <v>35</v>
      </c>
      <c r="D14" s="34">
        <v>59.09</v>
      </c>
      <c r="E14" s="34">
        <v>0.71</v>
      </c>
      <c r="F14" s="34">
        <v>18.28</v>
      </c>
      <c r="G14" s="34">
        <v>7.08</v>
      </c>
      <c r="H14" s="34">
        <v>0.13</v>
      </c>
      <c r="I14" s="34">
        <v>2.53</v>
      </c>
      <c r="J14" s="34">
        <v>6.98</v>
      </c>
      <c r="K14" s="34">
        <v>2.86</v>
      </c>
      <c r="L14" s="34">
        <v>1.8</v>
      </c>
      <c r="M14" s="34">
        <v>0.16</v>
      </c>
      <c r="N14" s="34">
        <v>0.8</v>
      </c>
      <c r="O14" s="34">
        <v>6.5</v>
      </c>
      <c r="P14" s="34">
        <v>12.8</v>
      </c>
      <c r="Q14" s="34">
        <v>137</v>
      </c>
      <c r="R14" s="34">
        <v>18.7</v>
      </c>
      <c r="S14" s="34">
        <v>63</v>
      </c>
      <c r="T14" s="34">
        <v>469.3</v>
      </c>
      <c r="U14" s="34">
        <v>17.8</v>
      </c>
      <c r="V14" s="34">
        <v>342.3</v>
      </c>
      <c r="W14" s="34">
        <v>129.9</v>
      </c>
      <c r="X14" s="34">
        <v>7.9</v>
      </c>
      <c r="Y14" s="34">
        <v>22.9</v>
      </c>
      <c r="Z14" s="34">
        <v>8.5</v>
      </c>
      <c r="AA14" s="34">
        <v>23.3</v>
      </c>
      <c r="AB14" s="34">
        <v>47</v>
      </c>
      <c r="AC14" s="34">
        <v>21</v>
      </c>
      <c r="AD14" s="34"/>
      <c r="AE14" s="34"/>
      <c r="AF14" s="34"/>
      <c r="AG14" s="34"/>
      <c r="AH14" s="34"/>
      <c r="AI14" s="34"/>
      <c r="AJ14" s="34"/>
      <c r="AK14" s="34"/>
      <c r="AL14" s="34">
        <v>0.70841</v>
      </c>
      <c r="AM14" s="34">
        <v>0.7083</v>
      </c>
      <c r="AN14" s="34"/>
      <c r="AO14" s="36"/>
      <c r="AP14" s="36"/>
      <c r="AQ14" s="36" t="e">
        <f t="shared" si="0"/>
        <v>#DIV/0!</v>
      </c>
      <c r="AR14" s="58"/>
    </row>
    <row r="15" spans="1:44" s="8" customFormat="1" ht="12.75">
      <c r="A15" s="14" t="s">
        <v>175</v>
      </c>
      <c r="B15" s="15" t="s">
        <v>197</v>
      </c>
      <c r="C15" s="15" t="s">
        <v>35</v>
      </c>
      <c r="D15" s="34">
        <v>58.5</v>
      </c>
      <c r="E15" s="34">
        <v>0.64</v>
      </c>
      <c r="F15" s="34">
        <v>17.64</v>
      </c>
      <c r="G15" s="34">
        <v>6.52</v>
      </c>
      <c r="H15" s="34">
        <v>0.14</v>
      </c>
      <c r="I15" s="34">
        <v>3.1</v>
      </c>
      <c r="J15" s="34">
        <v>6.88</v>
      </c>
      <c r="K15" s="34">
        <v>2.87</v>
      </c>
      <c r="L15" s="34">
        <v>2</v>
      </c>
      <c r="M15" s="34">
        <v>0.16</v>
      </c>
      <c r="N15" s="34">
        <v>1.03</v>
      </c>
      <c r="O15" s="34">
        <v>10.9</v>
      </c>
      <c r="P15" s="34">
        <v>33.3</v>
      </c>
      <c r="Q15" s="34">
        <v>126.4</v>
      </c>
      <c r="R15" s="34">
        <v>19.8</v>
      </c>
      <c r="S15" s="34">
        <v>68.7</v>
      </c>
      <c r="T15" s="34">
        <v>665</v>
      </c>
      <c r="U15" s="34">
        <v>18.5</v>
      </c>
      <c r="V15" s="34">
        <v>331.4</v>
      </c>
      <c r="W15" s="34">
        <v>123.7</v>
      </c>
      <c r="X15" s="34">
        <v>8</v>
      </c>
      <c r="Y15" s="34">
        <v>21.6</v>
      </c>
      <c r="Z15" s="34">
        <v>8.2</v>
      </c>
      <c r="AA15" s="34">
        <v>21.6</v>
      </c>
      <c r="AB15" s="34">
        <v>41.6</v>
      </c>
      <c r="AC15" s="34">
        <v>18.5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6"/>
      <c r="AP15" s="36"/>
      <c r="AQ15" s="36" t="e">
        <f t="shared" si="0"/>
        <v>#DIV/0!</v>
      </c>
      <c r="AR15" s="58"/>
    </row>
    <row r="16" spans="1:44" s="8" customFormat="1" ht="12.75">
      <c r="A16" s="14" t="s">
        <v>176</v>
      </c>
      <c r="B16" s="15" t="s">
        <v>198</v>
      </c>
      <c r="C16" s="15" t="s">
        <v>122</v>
      </c>
      <c r="D16" s="34">
        <v>53.15</v>
      </c>
      <c r="E16" s="34">
        <v>0.76</v>
      </c>
      <c r="F16" s="34">
        <v>19.05</v>
      </c>
      <c r="G16" s="34">
        <v>8.76</v>
      </c>
      <c r="H16" s="34">
        <v>0.17</v>
      </c>
      <c r="I16" s="34">
        <v>5.11</v>
      </c>
      <c r="J16" s="34">
        <v>9.43</v>
      </c>
      <c r="K16" s="34">
        <v>2.16</v>
      </c>
      <c r="L16" s="34">
        <v>1.23</v>
      </c>
      <c r="M16" s="34">
        <v>0.11</v>
      </c>
      <c r="N16" s="34">
        <v>1.78</v>
      </c>
      <c r="O16" s="34">
        <v>10.5</v>
      </c>
      <c r="P16" s="34">
        <v>23.3</v>
      </c>
      <c r="Q16" s="34">
        <v>225.7</v>
      </c>
      <c r="R16" s="34">
        <v>32</v>
      </c>
      <c r="S16" s="34">
        <v>45.3</v>
      </c>
      <c r="T16" s="34">
        <v>318.6</v>
      </c>
      <c r="U16" s="34">
        <v>13.8</v>
      </c>
      <c r="V16" s="34">
        <v>419.2</v>
      </c>
      <c r="W16" s="34">
        <v>67.7</v>
      </c>
      <c r="X16" s="34">
        <v>7.7</v>
      </c>
      <c r="Y16" s="34">
        <v>20.1</v>
      </c>
      <c r="Z16" s="34">
        <v>6.7</v>
      </c>
      <c r="AA16" s="34">
        <v>30.14</v>
      </c>
      <c r="AB16" s="34">
        <v>38.27</v>
      </c>
      <c r="AC16" s="34">
        <v>18.63</v>
      </c>
      <c r="AD16" s="34"/>
      <c r="AE16" s="34">
        <v>1.09</v>
      </c>
      <c r="AF16" s="34"/>
      <c r="AG16" s="34"/>
      <c r="AH16" s="34"/>
      <c r="AI16" s="34"/>
      <c r="AJ16" s="34">
        <v>1.42</v>
      </c>
      <c r="AK16" s="34">
        <v>0.21</v>
      </c>
      <c r="AL16" s="34">
        <v>0.70751</v>
      </c>
      <c r="AM16" s="34">
        <v>0.70744</v>
      </c>
      <c r="AN16" s="34"/>
      <c r="AO16" s="36"/>
      <c r="AP16" s="36"/>
      <c r="AQ16" s="36" t="e">
        <f t="shared" si="0"/>
        <v>#DIV/0!</v>
      </c>
      <c r="AR16" s="58"/>
    </row>
    <row r="17" spans="1:44" s="8" customFormat="1" ht="12.75">
      <c r="A17" s="14" t="s">
        <v>177</v>
      </c>
      <c r="B17" s="15" t="s">
        <v>60</v>
      </c>
      <c r="C17" s="15" t="s">
        <v>35</v>
      </c>
      <c r="D17" s="34">
        <v>59.06</v>
      </c>
      <c r="E17" s="34">
        <v>0.58</v>
      </c>
      <c r="F17" s="34">
        <v>18.05</v>
      </c>
      <c r="G17" s="34">
        <v>6.48</v>
      </c>
      <c r="H17" s="34">
        <v>0.12</v>
      </c>
      <c r="I17" s="34">
        <v>3.23</v>
      </c>
      <c r="J17" s="34">
        <v>7.35</v>
      </c>
      <c r="K17" s="34">
        <v>2.88</v>
      </c>
      <c r="L17" s="34">
        <v>1.93</v>
      </c>
      <c r="M17" s="34">
        <v>0.16</v>
      </c>
      <c r="N17" s="34">
        <v>1.13</v>
      </c>
      <c r="O17" s="34">
        <v>9.4</v>
      </c>
      <c r="P17" s="34">
        <v>24</v>
      </c>
      <c r="Q17" s="34">
        <v>128.3</v>
      </c>
      <c r="R17" s="34">
        <v>20.6</v>
      </c>
      <c r="S17" s="34">
        <v>76</v>
      </c>
      <c r="T17" s="34">
        <v>551.1</v>
      </c>
      <c r="U17" s="34">
        <v>20</v>
      </c>
      <c r="V17" s="34">
        <v>413.5</v>
      </c>
      <c r="W17" s="34">
        <v>105.2</v>
      </c>
      <c r="X17" s="34">
        <v>7.9</v>
      </c>
      <c r="Y17" s="34">
        <v>17.1</v>
      </c>
      <c r="Z17" s="34">
        <v>11</v>
      </c>
      <c r="AA17" s="34">
        <v>28.1</v>
      </c>
      <c r="AB17" s="34">
        <v>52.13</v>
      </c>
      <c r="AC17" s="34">
        <v>18.5</v>
      </c>
      <c r="AD17" s="34">
        <v>3.46</v>
      </c>
      <c r="AE17" s="34">
        <v>1.02</v>
      </c>
      <c r="AF17" s="34">
        <v>3.33</v>
      </c>
      <c r="AG17" s="34">
        <v>2.91</v>
      </c>
      <c r="AH17" s="34">
        <v>0.57</v>
      </c>
      <c r="AI17" s="34">
        <v>1.41</v>
      </c>
      <c r="AJ17" s="34">
        <v>1.63</v>
      </c>
      <c r="AK17" s="34">
        <v>0.27</v>
      </c>
      <c r="AL17" s="34">
        <v>0.70719</v>
      </c>
      <c r="AM17" s="34">
        <v>0.70709</v>
      </c>
      <c r="AN17" s="34">
        <v>0.51246</v>
      </c>
      <c r="AO17" s="36">
        <v>18.7954</v>
      </c>
      <c r="AP17" s="36">
        <v>15.6763</v>
      </c>
      <c r="AQ17" s="36">
        <f t="shared" si="0"/>
        <v>0.8340498207008097</v>
      </c>
      <c r="AR17" s="58">
        <f>[1]!AgePb76($AQ$17)</f>
        <v>4981.022572567735</v>
      </c>
    </row>
    <row r="18" spans="1:44" s="8" customFormat="1" ht="12.75">
      <c r="A18" s="14" t="s">
        <v>178</v>
      </c>
      <c r="B18" s="15" t="s">
        <v>199</v>
      </c>
      <c r="C18" s="15" t="s">
        <v>35</v>
      </c>
      <c r="D18" s="34">
        <v>59.1</v>
      </c>
      <c r="E18" s="34">
        <v>0.61</v>
      </c>
      <c r="F18" s="34">
        <v>17.78</v>
      </c>
      <c r="G18" s="34">
        <v>6.87</v>
      </c>
      <c r="H18" s="34">
        <v>0.14</v>
      </c>
      <c r="I18" s="34">
        <v>3.19</v>
      </c>
      <c r="J18" s="34">
        <v>6.9</v>
      </c>
      <c r="K18" s="34">
        <v>2.98</v>
      </c>
      <c r="L18" s="34">
        <v>1.9</v>
      </c>
      <c r="M18" s="34">
        <v>0.17</v>
      </c>
      <c r="N18" s="34">
        <v>0.52</v>
      </c>
      <c r="O18" s="34">
        <v>10.9</v>
      </c>
      <c r="P18" s="34">
        <v>25.7</v>
      </c>
      <c r="Q18" s="34">
        <v>121.7</v>
      </c>
      <c r="R18" s="34">
        <v>19.3</v>
      </c>
      <c r="S18" s="34">
        <v>71.5</v>
      </c>
      <c r="T18" s="34">
        <v>536.2</v>
      </c>
      <c r="U18" s="34">
        <v>19.2</v>
      </c>
      <c r="V18" s="34">
        <v>419.8</v>
      </c>
      <c r="W18" s="34">
        <v>108.7</v>
      </c>
      <c r="X18" s="34">
        <v>9</v>
      </c>
      <c r="Y18" s="34">
        <v>20.5</v>
      </c>
      <c r="Z18" s="34">
        <v>11.4</v>
      </c>
      <c r="AA18" s="34">
        <v>30</v>
      </c>
      <c r="AB18" s="34">
        <v>49.7</v>
      </c>
      <c r="AC18" s="34">
        <v>20.4</v>
      </c>
      <c r="AD18" s="34"/>
      <c r="AE18" s="34"/>
      <c r="AF18" s="34"/>
      <c r="AG18" s="34"/>
      <c r="AH18" s="34"/>
      <c r="AI18" s="34"/>
      <c r="AJ18" s="34"/>
      <c r="AK18" s="34"/>
      <c r="AL18" s="34">
        <v>0.70756</v>
      </c>
      <c r="AM18" s="34">
        <v>0.70746</v>
      </c>
      <c r="AN18" s="34"/>
      <c r="AO18" s="36"/>
      <c r="AP18" s="36"/>
      <c r="AQ18" s="36" t="e">
        <f t="shared" si="0"/>
        <v>#DIV/0!</v>
      </c>
      <c r="AR18" s="58"/>
    </row>
    <row r="19" spans="1:44" s="8" customFormat="1" ht="12.75">
      <c r="A19" s="14" t="s">
        <v>179</v>
      </c>
      <c r="B19" s="15" t="s">
        <v>200</v>
      </c>
      <c r="C19" s="15" t="s">
        <v>35</v>
      </c>
      <c r="D19" s="34">
        <v>58.7</v>
      </c>
      <c r="E19" s="34">
        <v>0.61</v>
      </c>
      <c r="F19" s="34">
        <v>18.35</v>
      </c>
      <c r="G19" s="34">
        <v>6.66</v>
      </c>
      <c r="H19" s="34">
        <v>0.12</v>
      </c>
      <c r="I19" s="34">
        <v>3.3</v>
      </c>
      <c r="J19" s="34">
        <v>7.5</v>
      </c>
      <c r="K19" s="34">
        <v>2.69</v>
      </c>
      <c r="L19" s="34">
        <v>2</v>
      </c>
      <c r="M19" s="34">
        <v>0.18</v>
      </c>
      <c r="N19" s="34">
        <v>1.63</v>
      </c>
      <c r="O19" s="34">
        <v>11.2</v>
      </c>
      <c r="P19" s="34">
        <v>28.9</v>
      </c>
      <c r="Q19" s="34">
        <v>137.7</v>
      </c>
      <c r="R19" s="34">
        <v>21.4</v>
      </c>
      <c r="S19" s="34">
        <v>72.9</v>
      </c>
      <c r="T19" s="34">
        <v>497.1</v>
      </c>
      <c r="U19" s="34">
        <v>18.1</v>
      </c>
      <c r="V19" s="34">
        <v>419.6</v>
      </c>
      <c r="W19" s="34">
        <v>107</v>
      </c>
      <c r="X19" s="34">
        <v>8.1</v>
      </c>
      <c r="Y19" s="34">
        <v>18.1</v>
      </c>
      <c r="Z19" s="34">
        <v>11.1</v>
      </c>
      <c r="AA19" s="34">
        <v>28.2</v>
      </c>
      <c r="AB19" s="34">
        <v>47.9</v>
      </c>
      <c r="AC19" s="34">
        <v>19.1</v>
      </c>
      <c r="AD19" s="34"/>
      <c r="AE19" s="34"/>
      <c r="AF19" s="34"/>
      <c r="AG19" s="34"/>
      <c r="AH19" s="34"/>
      <c r="AI19" s="34"/>
      <c r="AJ19" s="34"/>
      <c r="AK19" s="34"/>
      <c r="AL19" s="34">
        <v>0.70727</v>
      </c>
      <c r="AM19" s="34">
        <v>0.70717</v>
      </c>
      <c r="AN19" s="34"/>
      <c r="AO19" s="36"/>
      <c r="AP19" s="36"/>
      <c r="AQ19" s="36" t="e">
        <f t="shared" si="0"/>
        <v>#DIV/0!</v>
      </c>
      <c r="AR19" s="58"/>
    </row>
    <row r="20" spans="1:44" s="8" customFormat="1" ht="12.75">
      <c r="A20" s="14" t="s">
        <v>180</v>
      </c>
      <c r="B20" s="27" t="s">
        <v>201</v>
      </c>
      <c r="C20" s="27" t="s">
        <v>35</v>
      </c>
      <c r="D20" s="34">
        <v>59.89</v>
      </c>
      <c r="E20" s="34">
        <v>0.6</v>
      </c>
      <c r="F20" s="34">
        <v>18.13</v>
      </c>
      <c r="G20" s="34">
        <v>6.84</v>
      </c>
      <c r="H20" s="34">
        <v>0.1</v>
      </c>
      <c r="I20" s="34">
        <v>2.52</v>
      </c>
      <c r="J20" s="34">
        <v>5.99</v>
      </c>
      <c r="K20" s="34">
        <v>2.97</v>
      </c>
      <c r="L20" s="34">
        <v>2.33</v>
      </c>
      <c r="M20" s="34">
        <v>0.24</v>
      </c>
      <c r="N20" s="34">
        <v>1.47</v>
      </c>
      <c r="O20" s="34">
        <v>12.6</v>
      </c>
      <c r="P20" s="34">
        <v>34.6</v>
      </c>
      <c r="Q20" s="34">
        <v>108.3</v>
      </c>
      <c r="R20" s="34">
        <v>17.3</v>
      </c>
      <c r="S20" s="34">
        <v>86.4</v>
      </c>
      <c r="T20" s="34">
        <v>657.8</v>
      </c>
      <c r="U20" s="34">
        <v>23.5</v>
      </c>
      <c r="V20" s="34">
        <v>473</v>
      </c>
      <c r="W20" s="34">
        <v>141.5</v>
      </c>
      <c r="X20" s="34">
        <v>10.7</v>
      </c>
      <c r="Y20" s="34">
        <v>21.3</v>
      </c>
      <c r="Z20" s="34">
        <v>14.1</v>
      </c>
      <c r="AA20" s="34">
        <v>39.3</v>
      </c>
      <c r="AB20" s="34">
        <v>71.4</v>
      </c>
      <c r="AC20" s="34">
        <v>29.6</v>
      </c>
      <c r="AD20" s="34"/>
      <c r="AE20" s="34"/>
      <c r="AF20" s="34"/>
      <c r="AG20" s="34"/>
      <c r="AH20" s="34"/>
      <c r="AI20" s="34"/>
      <c r="AJ20" s="34"/>
      <c r="AK20" s="34"/>
      <c r="AL20" s="34">
        <v>0.70798</v>
      </c>
      <c r="AM20" s="34">
        <v>0.70787</v>
      </c>
      <c r="AN20" s="34">
        <v>0.512395</v>
      </c>
      <c r="AO20" s="36"/>
      <c r="AP20" s="36"/>
      <c r="AQ20" s="36" t="e">
        <f t="shared" si="0"/>
        <v>#DIV/0!</v>
      </c>
      <c r="AR20" s="58"/>
    </row>
    <row r="21" spans="1:44" s="8" customFormat="1" ht="12.75">
      <c r="A21" s="14" t="s">
        <v>181</v>
      </c>
      <c r="B21" s="15" t="s">
        <v>61</v>
      </c>
      <c r="C21" s="15" t="s">
        <v>35</v>
      </c>
      <c r="D21" s="34">
        <v>61.53</v>
      </c>
      <c r="E21" s="34">
        <v>0.56</v>
      </c>
      <c r="F21" s="34">
        <v>18.11</v>
      </c>
      <c r="G21" s="34">
        <v>5.98</v>
      </c>
      <c r="H21" s="34">
        <v>0.09</v>
      </c>
      <c r="I21" s="34">
        <v>1.96</v>
      </c>
      <c r="J21" s="34">
        <v>6.44</v>
      </c>
      <c r="K21" s="34">
        <v>2.93</v>
      </c>
      <c r="L21" s="34">
        <v>2.08</v>
      </c>
      <c r="M21" s="34">
        <v>0.19</v>
      </c>
      <c r="N21" s="34">
        <v>1.58</v>
      </c>
      <c r="O21" s="34">
        <v>12</v>
      </c>
      <c r="P21" s="34">
        <v>32.7</v>
      </c>
      <c r="Q21" s="34">
        <v>125.6</v>
      </c>
      <c r="R21" s="34">
        <v>18.2</v>
      </c>
      <c r="S21" s="34">
        <v>80.9</v>
      </c>
      <c r="T21" s="34">
        <v>542.1</v>
      </c>
      <c r="U21" s="34">
        <v>25.9</v>
      </c>
      <c r="V21" s="34">
        <v>432.3</v>
      </c>
      <c r="W21" s="34">
        <v>115.6</v>
      </c>
      <c r="X21" s="34">
        <v>9.7</v>
      </c>
      <c r="Y21" s="34">
        <v>23.8</v>
      </c>
      <c r="Z21" s="34">
        <v>12.6</v>
      </c>
      <c r="AA21" s="34">
        <v>35.8</v>
      </c>
      <c r="AB21" s="34">
        <v>59.3</v>
      </c>
      <c r="AC21" s="34">
        <v>28.5</v>
      </c>
      <c r="AD21" s="34"/>
      <c r="AE21" s="34"/>
      <c r="AF21" s="34"/>
      <c r="AG21" s="34"/>
      <c r="AH21" s="34"/>
      <c r="AI21" s="34"/>
      <c r="AJ21" s="34"/>
      <c r="AK21" s="34"/>
      <c r="AL21" s="34">
        <v>0.70778</v>
      </c>
      <c r="AM21" s="34">
        <v>0.70766</v>
      </c>
      <c r="AN21" s="34"/>
      <c r="AO21" s="36"/>
      <c r="AP21" s="36"/>
      <c r="AQ21" s="36" t="e">
        <f t="shared" si="0"/>
        <v>#DIV/0!</v>
      </c>
      <c r="AR21" s="58"/>
    </row>
    <row r="22" spans="1:44" s="8" customFormat="1" ht="12.75">
      <c r="A22" s="14" t="s">
        <v>182</v>
      </c>
      <c r="B22" s="15" t="s">
        <v>202</v>
      </c>
      <c r="C22" s="15" t="s">
        <v>122</v>
      </c>
      <c r="D22" s="34">
        <v>55.46</v>
      </c>
      <c r="E22" s="34">
        <v>0.83</v>
      </c>
      <c r="F22" s="34">
        <v>19.02</v>
      </c>
      <c r="G22" s="34">
        <v>7.99</v>
      </c>
      <c r="H22" s="34">
        <v>0.11</v>
      </c>
      <c r="I22" s="34">
        <v>3.4</v>
      </c>
      <c r="J22" s="34">
        <v>8.47</v>
      </c>
      <c r="K22" s="34">
        <v>2.78</v>
      </c>
      <c r="L22" s="34">
        <v>1.67</v>
      </c>
      <c r="M22" s="34">
        <v>0.14</v>
      </c>
      <c r="N22" s="34">
        <v>1.03</v>
      </c>
      <c r="O22" s="34">
        <v>11.8</v>
      </c>
      <c r="P22" s="34">
        <v>19.8</v>
      </c>
      <c r="Q22" s="34">
        <v>188.2</v>
      </c>
      <c r="R22" s="34">
        <v>26.2</v>
      </c>
      <c r="S22" s="34">
        <v>57.8</v>
      </c>
      <c r="T22" s="34">
        <v>436.9</v>
      </c>
      <c r="U22" s="34">
        <v>17.7</v>
      </c>
      <c r="V22" s="34">
        <v>375</v>
      </c>
      <c r="W22" s="34">
        <v>124.3</v>
      </c>
      <c r="X22" s="34">
        <v>9.1</v>
      </c>
      <c r="Y22" s="34">
        <v>22.1</v>
      </c>
      <c r="Z22" s="34">
        <v>6.8</v>
      </c>
      <c r="AA22" s="34">
        <v>20.8</v>
      </c>
      <c r="AB22" s="34">
        <v>40.6</v>
      </c>
      <c r="AC22" s="34">
        <v>19.2</v>
      </c>
      <c r="AD22" s="34"/>
      <c r="AE22" s="34"/>
      <c r="AF22" s="34"/>
      <c r="AG22" s="34"/>
      <c r="AH22" s="34"/>
      <c r="AI22" s="34"/>
      <c r="AJ22" s="34"/>
      <c r="AK22" s="34"/>
      <c r="AL22" s="34">
        <v>0.707675</v>
      </c>
      <c r="AM22" s="34">
        <v>0.70758</v>
      </c>
      <c r="AN22" s="34"/>
      <c r="AO22" s="36"/>
      <c r="AP22" s="36"/>
      <c r="AQ22" s="36" t="e">
        <f t="shared" si="0"/>
        <v>#DIV/0!</v>
      </c>
      <c r="AR22" s="58"/>
    </row>
    <row r="23" spans="1:44" s="8" customFormat="1" ht="12.75">
      <c r="A23" s="14" t="s">
        <v>183</v>
      </c>
      <c r="B23" s="15" t="s">
        <v>62</v>
      </c>
      <c r="C23" s="15" t="s">
        <v>122</v>
      </c>
      <c r="D23" s="34">
        <v>56.8</v>
      </c>
      <c r="E23" s="34">
        <v>0.75</v>
      </c>
      <c r="F23" s="34">
        <v>18.57</v>
      </c>
      <c r="G23" s="34">
        <v>7.87</v>
      </c>
      <c r="H23" s="34">
        <v>0.12</v>
      </c>
      <c r="I23" s="34">
        <v>3.45</v>
      </c>
      <c r="J23" s="34">
        <v>7.66</v>
      </c>
      <c r="K23" s="34">
        <v>2.83</v>
      </c>
      <c r="L23" s="34">
        <v>1.84</v>
      </c>
      <c r="M23" s="34">
        <v>0.14</v>
      </c>
      <c r="N23" s="34">
        <v>0.54</v>
      </c>
      <c r="O23" s="34">
        <v>6.4</v>
      </c>
      <c r="P23" s="34">
        <v>10.9</v>
      </c>
      <c r="Q23" s="34">
        <v>159.8</v>
      </c>
      <c r="R23" s="34">
        <v>20.5</v>
      </c>
      <c r="S23" s="34">
        <v>69.6</v>
      </c>
      <c r="T23" s="34">
        <v>423.8</v>
      </c>
      <c r="U23" s="34">
        <v>9.9</v>
      </c>
      <c r="V23" s="34">
        <v>321.1</v>
      </c>
      <c r="W23" s="34">
        <v>135</v>
      </c>
      <c r="X23" s="34">
        <v>8.7</v>
      </c>
      <c r="Y23" s="34">
        <v>22.4</v>
      </c>
      <c r="Z23" s="34">
        <v>7.2</v>
      </c>
      <c r="AA23" s="34">
        <v>20.91</v>
      </c>
      <c r="AB23" s="34">
        <v>44.54</v>
      </c>
      <c r="AC23" s="34">
        <v>18.4</v>
      </c>
      <c r="AD23" s="34">
        <v>3.81</v>
      </c>
      <c r="AE23" s="34">
        <v>1.08</v>
      </c>
      <c r="AF23" s="34">
        <v>3.93</v>
      </c>
      <c r="AG23" s="34">
        <v>3.71</v>
      </c>
      <c r="AH23" s="34">
        <v>0.74</v>
      </c>
      <c r="AI23" s="34">
        <v>1.89</v>
      </c>
      <c r="AJ23" s="34">
        <v>2.09</v>
      </c>
      <c r="AK23" s="34">
        <v>0.34</v>
      </c>
      <c r="AL23" s="34">
        <v>0.70866</v>
      </c>
      <c r="AM23" s="34">
        <v>0.70854</v>
      </c>
      <c r="AN23" s="34">
        <v>0.512321</v>
      </c>
      <c r="AO23" s="36"/>
      <c r="AP23" s="36"/>
      <c r="AQ23" s="36" t="e">
        <f t="shared" si="0"/>
        <v>#DIV/0!</v>
      </c>
      <c r="AR23" s="58"/>
    </row>
    <row r="24" spans="1:44" s="8" customFormat="1" ht="12.75">
      <c r="A24" s="14" t="s">
        <v>184</v>
      </c>
      <c r="B24" s="15" t="s">
        <v>62</v>
      </c>
      <c r="C24" s="15" t="s">
        <v>35</v>
      </c>
      <c r="D24" s="34">
        <v>58.35</v>
      </c>
      <c r="E24" s="34">
        <v>0.51</v>
      </c>
      <c r="F24" s="34">
        <v>19.02</v>
      </c>
      <c r="G24" s="34">
        <v>5.95</v>
      </c>
      <c r="H24" s="34">
        <v>0.12</v>
      </c>
      <c r="I24" s="34">
        <v>3.41</v>
      </c>
      <c r="J24" s="34">
        <v>7.54</v>
      </c>
      <c r="K24" s="34">
        <v>2.67</v>
      </c>
      <c r="L24" s="34">
        <v>1.93</v>
      </c>
      <c r="M24" s="34">
        <v>0.12</v>
      </c>
      <c r="N24" s="34">
        <v>1</v>
      </c>
      <c r="O24" s="34">
        <v>9.5</v>
      </c>
      <c r="P24" s="34">
        <v>11.3</v>
      </c>
      <c r="Q24" s="34">
        <v>96.4</v>
      </c>
      <c r="R24" s="34">
        <v>16.7</v>
      </c>
      <c r="S24" s="34">
        <v>59.7</v>
      </c>
      <c r="T24" s="34">
        <v>467.9</v>
      </c>
      <c r="U24" s="34">
        <v>17.1</v>
      </c>
      <c r="V24" s="34">
        <v>400.6</v>
      </c>
      <c r="W24" s="34">
        <v>124.2</v>
      </c>
      <c r="X24" s="34">
        <v>8.3</v>
      </c>
      <c r="Y24" s="34">
        <v>16.1</v>
      </c>
      <c r="Z24" s="34">
        <v>8.4</v>
      </c>
      <c r="AA24" s="34">
        <v>22.8</v>
      </c>
      <c r="AB24" s="34">
        <v>45.3</v>
      </c>
      <c r="AC24" s="34">
        <v>18.3</v>
      </c>
      <c r="AD24" s="34"/>
      <c r="AE24" s="34"/>
      <c r="AF24" s="34"/>
      <c r="AG24" s="34"/>
      <c r="AH24" s="34"/>
      <c r="AI24" s="34"/>
      <c r="AJ24" s="34"/>
      <c r="AK24" s="34"/>
      <c r="AL24" s="34">
        <v>0.70745</v>
      </c>
      <c r="AM24" s="34">
        <v>0.70737</v>
      </c>
      <c r="AN24" s="34"/>
      <c r="AO24" s="36"/>
      <c r="AP24" s="36"/>
      <c r="AQ24" s="36" t="e">
        <f t="shared" si="0"/>
        <v>#DIV/0!</v>
      </c>
      <c r="AR24" s="58"/>
    </row>
    <row r="25" spans="1:44" s="8" customFormat="1" ht="12.75">
      <c r="A25" s="14" t="s">
        <v>63</v>
      </c>
      <c r="B25" s="19" t="s">
        <v>203</v>
      </c>
      <c r="C25" s="15" t="s">
        <v>35</v>
      </c>
      <c r="D25" s="34">
        <v>59.17</v>
      </c>
      <c r="E25" s="34">
        <v>0.78</v>
      </c>
      <c r="F25" s="34">
        <v>18.21</v>
      </c>
      <c r="G25" s="34">
        <v>7.54</v>
      </c>
      <c r="H25" s="34">
        <v>0.13</v>
      </c>
      <c r="I25" s="34">
        <v>2.89</v>
      </c>
      <c r="J25" s="34">
        <v>6.19</v>
      </c>
      <c r="K25" s="34">
        <v>2.94</v>
      </c>
      <c r="L25" s="34">
        <v>2.05</v>
      </c>
      <c r="M25" s="34">
        <v>0.17</v>
      </c>
      <c r="N25" s="34">
        <v>1.52</v>
      </c>
      <c r="O25" s="34">
        <v>11</v>
      </c>
      <c r="P25" s="34">
        <v>13</v>
      </c>
      <c r="Q25" s="34">
        <v>147</v>
      </c>
      <c r="R25" s="34">
        <v>15.62</v>
      </c>
      <c r="S25" s="34">
        <v>75</v>
      </c>
      <c r="T25" s="34">
        <v>478</v>
      </c>
      <c r="U25" s="34">
        <v>23.9</v>
      </c>
      <c r="V25" s="34">
        <v>295</v>
      </c>
      <c r="W25" s="34">
        <v>141</v>
      </c>
      <c r="X25" s="34">
        <v>9</v>
      </c>
      <c r="Y25" s="34">
        <v>25</v>
      </c>
      <c r="Z25" s="34">
        <v>8.2</v>
      </c>
      <c r="AA25" s="34">
        <v>19.97</v>
      </c>
      <c r="AB25" s="34">
        <v>42.86</v>
      </c>
      <c r="AC25" s="34">
        <v>24</v>
      </c>
      <c r="AD25" s="34">
        <v>3.74</v>
      </c>
      <c r="AE25" s="34">
        <v>1.22</v>
      </c>
      <c r="AF25" s="34"/>
      <c r="AG25" s="34"/>
      <c r="AH25" s="34"/>
      <c r="AI25" s="34"/>
      <c r="AJ25" s="34">
        <v>2.12</v>
      </c>
      <c r="AK25" s="34">
        <v>0.32</v>
      </c>
      <c r="AL25" s="34">
        <v>0.708876</v>
      </c>
      <c r="AM25" s="34">
        <v>0.70873</v>
      </c>
      <c r="AN25" s="34"/>
      <c r="AO25" s="36"/>
      <c r="AP25" s="36"/>
      <c r="AQ25" s="36" t="e">
        <f t="shared" si="0"/>
        <v>#DIV/0!</v>
      </c>
      <c r="AR25" s="58"/>
    </row>
    <row r="26" spans="1:44" s="8" customFormat="1" ht="12.75">
      <c r="A26" s="14" t="s">
        <v>185</v>
      </c>
      <c r="B26" s="15" t="s">
        <v>64</v>
      </c>
      <c r="C26" s="15" t="s">
        <v>35</v>
      </c>
      <c r="D26" s="34">
        <v>56.68</v>
      </c>
      <c r="E26" s="34">
        <v>0.9</v>
      </c>
      <c r="F26" s="34">
        <v>17.94</v>
      </c>
      <c r="G26" s="34">
        <v>7.6</v>
      </c>
      <c r="H26" s="34">
        <v>0.12</v>
      </c>
      <c r="I26" s="34">
        <v>4.06</v>
      </c>
      <c r="J26" s="34">
        <v>7.8</v>
      </c>
      <c r="K26" s="34">
        <v>2.26</v>
      </c>
      <c r="L26" s="34">
        <v>1.97</v>
      </c>
      <c r="M26" s="34">
        <v>0.16</v>
      </c>
      <c r="N26" s="34">
        <v>0.37</v>
      </c>
      <c r="O26" s="34">
        <v>11.4</v>
      </c>
      <c r="P26" s="34">
        <v>48.3</v>
      </c>
      <c r="Q26" s="34">
        <v>189.1</v>
      </c>
      <c r="R26" s="34">
        <v>30.2</v>
      </c>
      <c r="S26" s="34">
        <v>58.5</v>
      </c>
      <c r="T26" s="34">
        <v>706.6</v>
      </c>
      <c r="U26" s="34">
        <v>17.2</v>
      </c>
      <c r="V26" s="34">
        <v>489</v>
      </c>
      <c r="W26" s="34">
        <v>183.2</v>
      </c>
      <c r="X26" s="34">
        <v>12.5</v>
      </c>
      <c r="Y26" s="34">
        <v>28.5</v>
      </c>
      <c r="Z26" s="34">
        <v>11.6</v>
      </c>
      <c r="AA26" s="34">
        <v>37.73</v>
      </c>
      <c r="AB26" s="34">
        <v>73.92</v>
      </c>
      <c r="AC26" s="34">
        <v>29.7</v>
      </c>
      <c r="AD26" s="34">
        <v>5.5</v>
      </c>
      <c r="AE26" s="34">
        <v>1.39</v>
      </c>
      <c r="AF26" s="34">
        <v>5.51</v>
      </c>
      <c r="AG26" s="34">
        <v>4.79</v>
      </c>
      <c r="AH26" s="34">
        <v>0.97</v>
      </c>
      <c r="AI26" s="34">
        <v>2.41</v>
      </c>
      <c r="AJ26" s="34">
        <v>2.59</v>
      </c>
      <c r="AK26" s="34">
        <v>0.43</v>
      </c>
      <c r="AL26" s="34">
        <v>0.70807</v>
      </c>
      <c r="AM26" s="34">
        <v>0.708</v>
      </c>
      <c r="AN26" s="34">
        <v>0.512254</v>
      </c>
      <c r="AO26" s="36">
        <v>18.8071</v>
      </c>
      <c r="AP26" s="36">
        <v>15.6803</v>
      </c>
      <c r="AQ26" s="36">
        <f t="shared" si="0"/>
        <v>0.833743639370238</v>
      </c>
      <c r="AR26" s="58">
        <f>[1]!AgePb76($AQ$26)</f>
        <v>4980.501006213084</v>
      </c>
    </row>
    <row r="27" spans="1:44" s="8" customFormat="1" ht="12.75">
      <c r="A27" s="14" t="s">
        <v>186</v>
      </c>
      <c r="B27" s="15" t="s">
        <v>204</v>
      </c>
      <c r="C27" s="15" t="s">
        <v>122</v>
      </c>
      <c r="D27" s="34">
        <v>54.93</v>
      </c>
      <c r="E27" s="34">
        <v>0.81</v>
      </c>
      <c r="F27" s="34">
        <v>18.91</v>
      </c>
      <c r="G27" s="34">
        <v>7.73</v>
      </c>
      <c r="H27" s="34">
        <v>0.12</v>
      </c>
      <c r="I27" s="34">
        <v>4.19</v>
      </c>
      <c r="J27" s="34">
        <v>8.51</v>
      </c>
      <c r="K27" s="34">
        <v>2.97</v>
      </c>
      <c r="L27" s="34">
        <v>1.68</v>
      </c>
      <c r="M27" s="34">
        <v>0.14</v>
      </c>
      <c r="N27" s="34">
        <v>0.27</v>
      </c>
      <c r="O27" s="34">
        <v>9.6</v>
      </c>
      <c r="P27" s="34">
        <v>14.7</v>
      </c>
      <c r="Q27" s="34">
        <v>194.2</v>
      </c>
      <c r="R27" s="34">
        <v>25.1</v>
      </c>
      <c r="S27" s="34">
        <v>50.1</v>
      </c>
      <c r="T27" s="34">
        <v>418.2</v>
      </c>
      <c r="U27" s="34">
        <v>17.4</v>
      </c>
      <c r="V27" s="34">
        <v>395.6</v>
      </c>
      <c r="W27" s="34">
        <v>116.6</v>
      </c>
      <c r="X27" s="34">
        <v>8.8</v>
      </c>
      <c r="Y27" s="34">
        <v>20.5</v>
      </c>
      <c r="Z27" s="34">
        <v>6.7</v>
      </c>
      <c r="AA27" s="34">
        <v>18.71</v>
      </c>
      <c r="AB27" s="34">
        <v>39.19</v>
      </c>
      <c r="AC27" s="34">
        <v>17.2</v>
      </c>
      <c r="AD27" s="34">
        <v>3.52</v>
      </c>
      <c r="AE27" s="34">
        <v>1.08</v>
      </c>
      <c r="AF27" s="34">
        <v>3.69</v>
      </c>
      <c r="AG27" s="34">
        <v>3.51</v>
      </c>
      <c r="AH27" s="34">
        <v>0.7</v>
      </c>
      <c r="AI27" s="34">
        <v>1.77</v>
      </c>
      <c r="AJ27" s="34">
        <v>1.93</v>
      </c>
      <c r="AK27" s="34">
        <v>0.31</v>
      </c>
      <c r="AL27" s="34">
        <v>0.70709</v>
      </c>
      <c r="AM27" s="34">
        <v>0.70702</v>
      </c>
      <c r="AN27" s="34">
        <v>0.512423</v>
      </c>
      <c r="AO27" s="36">
        <v>18.9144</v>
      </c>
      <c r="AP27" s="36">
        <v>15.6844</v>
      </c>
      <c r="AQ27" s="36">
        <f t="shared" si="0"/>
        <v>0.829230639089794</v>
      </c>
      <c r="AR27" s="58">
        <f>[1]!AgePb76($AQ$27)</f>
        <v>4972.789610487756</v>
      </c>
    </row>
    <row r="28" spans="1:44" s="8" customFormat="1" ht="12.75">
      <c r="A28" s="7" t="s">
        <v>65</v>
      </c>
      <c r="B28" s="8" t="s">
        <v>191</v>
      </c>
      <c r="C28" s="15" t="s">
        <v>205</v>
      </c>
      <c r="D28" s="34">
        <v>67</v>
      </c>
      <c r="E28" s="34">
        <v>0.181</v>
      </c>
      <c r="F28" s="34">
        <v>16.1</v>
      </c>
      <c r="G28" s="34">
        <v>3.31</v>
      </c>
      <c r="H28" s="34">
        <v>0.06</v>
      </c>
      <c r="I28" s="34">
        <v>0.48</v>
      </c>
      <c r="J28" s="34">
        <v>3.55</v>
      </c>
      <c r="K28" s="34">
        <v>3.01</v>
      </c>
      <c r="L28" s="34">
        <v>3.3</v>
      </c>
      <c r="M28" s="34">
        <v>0.14</v>
      </c>
      <c r="N28" s="34">
        <v>2.9</v>
      </c>
      <c r="O28" s="34">
        <v>6</v>
      </c>
      <c r="P28" s="34"/>
      <c r="Q28" s="34"/>
      <c r="R28" s="34">
        <v>2</v>
      </c>
      <c r="S28" s="34">
        <v>107</v>
      </c>
      <c r="T28" s="34">
        <v>623</v>
      </c>
      <c r="U28" s="34">
        <v>23</v>
      </c>
      <c r="V28" s="34">
        <v>292</v>
      </c>
      <c r="W28" s="34">
        <v>195</v>
      </c>
      <c r="X28" s="34">
        <v>12</v>
      </c>
      <c r="Y28" s="34">
        <v>11</v>
      </c>
      <c r="Z28" s="34">
        <v>16</v>
      </c>
      <c r="AA28" s="34">
        <v>39</v>
      </c>
      <c r="AB28" s="34">
        <v>70</v>
      </c>
      <c r="AC28" s="34">
        <v>42</v>
      </c>
      <c r="AD28" s="34">
        <v>4.9</v>
      </c>
      <c r="AE28" s="34">
        <v>0.8</v>
      </c>
      <c r="AF28" s="34"/>
      <c r="AG28" s="34"/>
      <c r="AH28" s="34"/>
      <c r="AI28" s="34"/>
      <c r="AJ28" s="34">
        <v>1</v>
      </c>
      <c r="AK28" s="34">
        <v>0.12</v>
      </c>
      <c r="AL28" s="34"/>
      <c r="AM28" s="34"/>
      <c r="AN28" s="34"/>
      <c r="AO28" s="34"/>
      <c r="AP28" s="34"/>
      <c r="AQ28" s="34"/>
      <c r="AR28" s="34"/>
    </row>
    <row r="29" spans="1:44" s="8" customFormat="1" ht="12.75">
      <c r="A29" s="7" t="s">
        <v>66</v>
      </c>
      <c r="B29" s="8" t="s">
        <v>206</v>
      </c>
      <c r="C29" s="8" t="s">
        <v>207</v>
      </c>
      <c r="D29" s="34">
        <v>58</v>
      </c>
      <c r="E29" s="34">
        <v>0.539</v>
      </c>
      <c r="F29" s="34">
        <v>17.9</v>
      </c>
      <c r="G29" s="34">
        <v>6.07</v>
      </c>
      <c r="H29" s="34">
        <v>0.1</v>
      </c>
      <c r="I29" s="34">
        <v>3.13</v>
      </c>
      <c r="J29" s="34">
        <v>6.24</v>
      </c>
      <c r="K29" s="34">
        <v>2.01</v>
      </c>
      <c r="L29" s="34">
        <v>1.54</v>
      </c>
      <c r="M29" s="34">
        <v>0.25</v>
      </c>
      <c r="N29" s="34">
        <v>3.9</v>
      </c>
      <c r="O29" s="34">
        <v>20</v>
      </c>
      <c r="P29" s="34">
        <v>34</v>
      </c>
      <c r="Q29" s="34"/>
      <c r="R29" s="34">
        <v>16</v>
      </c>
      <c r="S29" s="34">
        <v>76</v>
      </c>
      <c r="T29" s="34">
        <v>371</v>
      </c>
      <c r="U29" s="34">
        <v>20</v>
      </c>
      <c r="V29" s="34">
        <v>480</v>
      </c>
      <c r="W29" s="34">
        <v>145</v>
      </c>
      <c r="X29" s="34">
        <v>7</v>
      </c>
      <c r="Y29" s="34">
        <v>19</v>
      </c>
      <c r="Z29" s="34">
        <v>12</v>
      </c>
      <c r="AA29" s="34">
        <v>35</v>
      </c>
      <c r="AB29" s="34">
        <v>64</v>
      </c>
      <c r="AC29" s="34">
        <v>41</v>
      </c>
      <c r="AD29" s="34">
        <v>4.9</v>
      </c>
      <c r="AE29" s="34">
        <v>0.9</v>
      </c>
      <c r="AF29" s="34"/>
      <c r="AG29" s="34"/>
      <c r="AH29" s="34"/>
      <c r="AI29" s="34"/>
      <c r="AJ29" s="34">
        <v>2</v>
      </c>
      <c r="AK29" s="34">
        <v>0.27</v>
      </c>
      <c r="AL29" s="34"/>
      <c r="AM29" s="34"/>
      <c r="AN29" s="34"/>
      <c r="AO29" s="34"/>
      <c r="AP29" s="34"/>
      <c r="AQ29" s="34"/>
      <c r="AR29" s="34"/>
    </row>
    <row r="30" spans="1:44" s="8" customFormat="1" ht="12.75">
      <c r="A30" s="7" t="s">
        <v>67</v>
      </c>
      <c r="B30" s="8" t="s">
        <v>206</v>
      </c>
      <c r="C30" s="8" t="s">
        <v>207</v>
      </c>
      <c r="D30" s="34">
        <v>58.3</v>
      </c>
      <c r="E30" s="34">
        <v>0.648</v>
      </c>
      <c r="F30" s="34">
        <v>17.9</v>
      </c>
      <c r="G30" s="34">
        <v>6.57</v>
      </c>
      <c r="H30" s="34">
        <v>0.08</v>
      </c>
      <c r="I30" s="34">
        <v>1.53</v>
      </c>
      <c r="J30" s="34">
        <v>7.02</v>
      </c>
      <c r="K30" s="34">
        <v>2.33</v>
      </c>
      <c r="L30" s="34">
        <v>2.08</v>
      </c>
      <c r="M30" s="34">
        <v>0.2</v>
      </c>
      <c r="N30" s="34">
        <v>3.45</v>
      </c>
      <c r="O30" s="34">
        <v>10</v>
      </c>
      <c r="P30" s="34">
        <v>12</v>
      </c>
      <c r="Q30" s="34"/>
      <c r="R30" s="34">
        <v>13</v>
      </c>
      <c r="S30" s="34">
        <v>62</v>
      </c>
      <c r="T30" s="34">
        <v>456</v>
      </c>
      <c r="U30" s="34">
        <v>15</v>
      </c>
      <c r="V30" s="34">
        <v>329</v>
      </c>
      <c r="W30" s="34">
        <v>134</v>
      </c>
      <c r="X30" s="34">
        <v>8</v>
      </c>
      <c r="Y30" s="34">
        <v>20</v>
      </c>
      <c r="Z30" s="34">
        <v>10</v>
      </c>
      <c r="AA30" s="34">
        <v>25</v>
      </c>
      <c r="AB30" s="34">
        <v>45</v>
      </c>
      <c r="AC30" s="34">
        <v>35</v>
      </c>
      <c r="AD30" s="34">
        <v>4.1</v>
      </c>
      <c r="AE30" s="34">
        <v>1</v>
      </c>
      <c r="AF30" s="34"/>
      <c r="AG30" s="34"/>
      <c r="AH30" s="34"/>
      <c r="AI30" s="34"/>
      <c r="AJ30" s="34">
        <v>2</v>
      </c>
      <c r="AK30" s="34">
        <v>0.29</v>
      </c>
      <c r="AL30" s="34"/>
      <c r="AM30" s="34"/>
      <c r="AN30" s="34"/>
      <c r="AO30" s="34"/>
      <c r="AP30" s="34"/>
      <c r="AQ30" s="34"/>
      <c r="AR30" s="34"/>
    </row>
    <row r="31" spans="1:44" s="8" customFormat="1" ht="12.75">
      <c r="A31" s="7" t="s">
        <v>68</v>
      </c>
      <c r="B31" s="8" t="s">
        <v>206</v>
      </c>
      <c r="C31" s="8" t="s">
        <v>207</v>
      </c>
      <c r="D31" s="34">
        <v>57.6</v>
      </c>
      <c r="E31" s="34">
        <v>0.674</v>
      </c>
      <c r="F31" s="34">
        <v>18</v>
      </c>
      <c r="G31" s="34">
        <v>6.68</v>
      </c>
      <c r="H31" s="34">
        <v>0.1</v>
      </c>
      <c r="I31" s="34">
        <v>1.8</v>
      </c>
      <c r="J31" s="34">
        <v>7.22</v>
      </c>
      <c r="K31" s="34">
        <v>2.32</v>
      </c>
      <c r="L31" s="34">
        <v>1.84</v>
      </c>
      <c r="M31" s="34">
        <v>0.17</v>
      </c>
      <c r="N31" s="34">
        <v>3.54</v>
      </c>
      <c r="O31" s="34">
        <v>4</v>
      </c>
      <c r="P31" s="34">
        <v>14</v>
      </c>
      <c r="Q31" s="34"/>
      <c r="R31" s="34">
        <v>16</v>
      </c>
      <c r="S31" s="34">
        <v>56</v>
      </c>
      <c r="T31" s="34">
        <v>476</v>
      </c>
      <c r="U31" s="34">
        <v>17</v>
      </c>
      <c r="V31" s="34">
        <v>340</v>
      </c>
      <c r="W31" s="34">
        <v>120</v>
      </c>
      <c r="X31" s="34">
        <v>9</v>
      </c>
      <c r="Y31" s="34">
        <v>19</v>
      </c>
      <c r="Z31" s="34">
        <v>9.1</v>
      </c>
      <c r="AA31" s="34">
        <v>23</v>
      </c>
      <c r="AB31" s="34">
        <v>42</v>
      </c>
      <c r="AC31" s="34">
        <v>38</v>
      </c>
      <c r="AD31" s="34">
        <v>3.9</v>
      </c>
      <c r="AE31" s="34">
        <v>0.8</v>
      </c>
      <c r="AF31" s="34"/>
      <c r="AG31" s="34"/>
      <c r="AH31" s="34"/>
      <c r="AI31" s="34"/>
      <c r="AJ31" s="34">
        <v>1.9</v>
      </c>
      <c r="AK31" s="34">
        <v>0.29</v>
      </c>
      <c r="AL31" s="34"/>
      <c r="AM31" s="34"/>
      <c r="AN31" s="34"/>
      <c r="AO31" s="34"/>
      <c r="AP31" s="34"/>
      <c r="AQ31" s="34"/>
      <c r="AR31" s="34"/>
    </row>
    <row r="32" spans="1:44" s="19" customFormat="1" ht="12.75">
      <c r="A32" s="23" t="s">
        <v>69</v>
      </c>
      <c r="B32" s="19" t="s">
        <v>208</v>
      </c>
      <c r="C32" s="19" t="s">
        <v>35</v>
      </c>
      <c r="D32" s="36">
        <v>57.2</v>
      </c>
      <c r="E32" s="36">
        <v>0.507</v>
      </c>
      <c r="F32" s="36">
        <v>18.5</v>
      </c>
      <c r="G32" s="36">
        <v>6.3</v>
      </c>
      <c r="H32" s="36">
        <v>0.14</v>
      </c>
      <c r="I32" s="36">
        <v>4.08</v>
      </c>
      <c r="J32" s="36">
        <v>7.23</v>
      </c>
      <c r="K32" s="36">
        <v>2.66</v>
      </c>
      <c r="L32" s="36">
        <v>1.78</v>
      </c>
      <c r="M32" s="36">
        <v>0.12</v>
      </c>
      <c r="N32" s="36">
        <v>1.55</v>
      </c>
      <c r="O32" s="36"/>
      <c r="P32" s="36">
        <v>27</v>
      </c>
      <c r="Q32" s="36"/>
      <c r="R32" s="36">
        <v>15</v>
      </c>
      <c r="S32" s="36">
        <v>56</v>
      </c>
      <c r="T32" s="36">
        <v>470</v>
      </c>
      <c r="U32" s="36"/>
      <c r="V32" s="36">
        <v>311</v>
      </c>
      <c r="W32" s="36">
        <v>109</v>
      </c>
      <c r="X32" s="36">
        <v>7</v>
      </c>
      <c r="Y32" s="36">
        <v>15</v>
      </c>
      <c r="Z32" s="36">
        <v>8.5</v>
      </c>
      <c r="AA32" s="36">
        <v>22</v>
      </c>
      <c r="AB32" s="36">
        <v>45</v>
      </c>
      <c r="AC32" s="36">
        <v>20</v>
      </c>
      <c r="AD32" s="36">
        <v>3.2</v>
      </c>
      <c r="AE32" s="36">
        <v>0.7</v>
      </c>
      <c r="AF32" s="36"/>
      <c r="AG32" s="36"/>
      <c r="AH32" s="36"/>
      <c r="AI32" s="36"/>
      <c r="AJ32" s="36">
        <v>1.3</v>
      </c>
      <c r="AK32" s="36">
        <v>0.05</v>
      </c>
      <c r="AL32" s="36"/>
      <c r="AM32" s="36"/>
      <c r="AN32" s="36"/>
      <c r="AO32" s="36"/>
      <c r="AP32" s="36"/>
      <c r="AQ32" s="36"/>
      <c r="AR32" s="36"/>
    </row>
    <row r="33" spans="1:44" s="19" customFormat="1" ht="12.75">
      <c r="A33" s="23" t="s">
        <v>70</v>
      </c>
      <c r="B33" s="19" t="s">
        <v>208</v>
      </c>
      <c r="C33" s="19" t="s">
        <v>35</v>
      </c>
      <c r="D33" s="36">
        <v>55.8</v>
      </c>
      <c r="E33" s="36">
        <v>0.734</v>
      </c>
      <c r="F33" s="36">
        <v>18.5</v>
      </c>
      <c r="G33" s="36">
        <v>8.12</v>
      </c>
      <c r="H33" s="36">
        <v>0.13</v>
      </c>
      <c r="I33" s="36">
        <v>3.18</v>
      </c>
      <c r="J33" s="36">
        <v>8.12</v>
      </c>
      <c r="K33" s="36">
        <v>2.89</v>
      </c>
      <c r="L33" s="36">
        <v>1.63</v>
      </c>
      <c r="M33" s="36">
        <v>0.14</v>
      </c>
      <c r="N33" s="36">
        <v>0.7</v>
      </c>
      <c r="O33" s="36"/>
      <c r="P33" s="36">
        <v>14</v>
      </c>
      <c r="Q33" s="36"/>
      <c r="R33" s="36">
        <v>20</v>
      </c>
      <c r="S33" s="36">
        <v>54</v>
      </c>
      <c r="T33" s="36">
        <v>432</v>
      </c>
      <c r="U33" s="36"/>
      <c r="V33" s="36">
        <v>344</v>
      </c>
      <c r="W33" s="36">
        <v>119</v>
      </c>
      <c r="X33" s="36">
        <v>7</v>
      </c>
      <c r="Y33" s="36">
        <v>21</v>
      </c>
      <c r="Z33" s="36">
        <v>6.9</v>
      </c>
      <c r="AA33" s="36">
        <v>22</v>
      </c>
      <c r="AB33" s="36">
        <v>45</v>
      </c>
      <c r="AC33" s="36">
        <v>39</v>
      </c>
      <c r="AD33" s="36">
        <v>3.6</v>
      </c>
      <c r="AE33" s="36">
        <v>2.8</v>
      </c>
      <c r="AF33" s="36"/>
      <c r="AG33" s="36"/>
      <c r="AH33" s="36"/>
      <c r="AI33" s="36"/>
      <c r="AJ33" s="36">
        <v>2.9</v>
      </c>
      <c r="AK33" s="36">
        <v>0.18</v>
      </c>
      <c r="AL33" s="36"/>
      <c r="AM33" s="36"/>
      <c r="AN33" s="36"/>
      <c r="AO33" s="36"/>
      <c r="AP33" s="36"/>
      <c r="AQ33" s="36"/>
      <c r="AR33" s="36"/>
    </row>
    <row r="34" spans="1:44" s="19" customFormat="1" ht="12.75">
      <c r="A34" s="23" t="s">
        <v>71</v>
      </c>
      <c r="B34" s="19" t="s">
        <v>209</v>
      </c>
      <c r="C34" s="19" t="s">
        <v>35</v>
      </c>
      <c r="D34" s="36">
        <v>61.6</v>
      </c>
      <c r="E34" s="36">
        <v>0.56</v>
      </c>
      <c r="F34" s="36">
        <v>17.8</v>
      </c>
      <c r="G34" s="36">
        <v>5.4</v>
      </c>
      <c r="H34" s="36">
        <v>0.06</v>
      </c>
      <c r="I34" s="36">
        <v>2.1</v>
      </c>
      <c r="J34" s="36">
        <v>5.51</v>
      </c>
      <c r="K34" s="36">
        <v>2.48</v>
      </c>
      <c r="L34" s="36">
        <v>2.23</v>
      </c>
      <c r="M34" s="36">
        <v>0.17</v>
      </c>
      <c r="N34" s="36">
        <v>2.1</v>
      </c>
      <c r="O34" s="36"/>
      <c r="P34" s="36">
        <v>35</v>
      </c>
      <c r="Q34" s="36"/>
      <c r="R34" s="36">
        <v>14</v>
      </c>
      <c r="S34" s="36">
        <v>75</v>
      </c>
      <c r="T34" s="36">
        <v>569</v>
      </c>
      <c r="U34" s="36"/>
      <c r="V34" s="36">
        <v>326</v>
      </c>
      <c r="W34" s="36">
        <v>106</v>
      </c>
      <c r="X34" s="36">
        <v>8</v>
      </c>
      <c r="Y34" s="36">
        <v>17</v>
      </c>
      <c r="Z34" s="36">
        <v>8.2</v>
      </c>
      <c r="AA34" s="36">
        <v>29</v>
      </c>
      <c r="AB34" s="36">
        <v>45</v>
      </c>
      <c r="AC34" s="36">
        <v>24</v>
      </c>
      <c r="AD34" s="36">
        <v>3.4</v>
      </c>
      <c r="AE34" s="36">
        <v>0.5</v>
      </c>
      <c r="AF34" s="36"/>
      <c r="AG34" s="36"/>
      <c r="AH34" s="36"/>
      <c r="AI34" s="36"/>
      <c r="AJ34" s="36">
        <v>2.1</v>
      </c>
      <c r="AK34" s="36">
        <v>0.09</v>
      </c>
      <c r="AL34" s="36"/>
      <c r="AM34" s="36"/>
      <c r="AN34" s="36"/>
      <c r="AO34" s="36"/>
      <c r="AP34" s="36"/>
      <c r="AQ34" s="36"/>
      <c r="AR34" s="36"/>
    </row>
    <row r="35" spans="1:44" s="19" customFormat="1" ht="12.75">
      <c r="A35" s="23" t="s">
        <v>72</v>
      </c>
      <c r="B35" s="19" t="s">
        <v>210</v>
      </c>
      <c r="C35" s="19" t="s">
        <v>35</v>
      </c>
      <c r="D35" s="36">
        <v>58.5</v>
      </c>
      <c r="E35" s="36">
        <v>0.699</v>
      </c>
      <c r="F35" s="36">
        <v>18</v>
      </c>
      <c r="G35" s="36">
        <v>6.82</v>
      </c>
      <c r="H35" s="36">
        <v>0.13</v>
      </c>
      <c r="I35" s="36">
        <v>2.72</v>
      </c>
      <c r="J35" s="36">
        <v>6.94</v>
      </c>
      <c r="K35" s="36">
        <v>2.66</v>
      </c>
      <c r="L35" s="36">
        <v>2.03</v>
      </c>
      <c r="M35" s="36">
        <v>0.16</v>
      </c>
      <c r="N35" s="36">
        <v>1.4</v>
      </c>
      <c r="O35" s="36"/>
      <c r="P35" s="36">
        <v>22</v>
      </c>
      <c r="Q35" s="36"/>
      <c r="R35" s="36">
        <v>15</v>
      </c>
      <c r="S35" s="36">
        <v>61</v>
      </c>
      <c r="T35" s="36">
        <v>450</v>
      </c>
      <c r="U35" s="36"/>
      <c r="V35" s="36">
        <v>310</v>
      </c>
      <c r="W35" s="36">
        <v>124</v>
      </c>
      <c r="X35" s="36">
        <v>6</v>
      </c>
      <c r="Y35" s="36">
        <v>24</v>
      </c>
      <c r="Z35" s="36">
        <v>8.9</v>
      </c>
      <c r="AA35" s="36">
        <v>22</v>
      </c>
      <c r="AB35" s="36">
        <v>53</v>
      </c>
      <c r="AC35" s="36">
        <v>33</v>
      </c>
      <c r="AD35" s="36">
        <v>3.5</v>
      </c>
      <c r="AE35" s="36">
        <v>2.1</v>
      </c>
      <c r="AF35" s="36"/>
      <c r="AG35" s="36"/>
      <c r="AH35" s="36"/>
      <c r="AI35" s="36"/>
      <c r="AJ35" s="36">
        <v>1.6</v>
      </c>
      <c r="AK35" s="36">
        <v>0.29</v>
      </c>
      <c r="AL35" s="36"/>
      <c r="AM35" s="36"/>
      <c r="AN35" s="36"/>
      <c r="AO35" s="36"/>
      <c r="AP35" s="36"/>
      <c r="AQ35" s="36"/>
      <c r="AR35" s="36"/>
    </row>
    <row r="36" spans="1:44" s="19" customFormat="1" ht="12.75">
      <c r="A36" s="23" t="s">
        <v>73</v>
      </c>
      <c r="B36" s="19" t="s">
        <v>211</v>
      </c>
      <c r="C36" s="19" t="s">
        <v>35</v>
      </c>
      <c r="D36" s="36">
        <v>60.5</v>
      </c>
      <c r="E36" s="36">
        <v>0.555</v>
      </c>
      <c r="F36" s="36">
        <v>17.8</v>
      </c>
      <c r="G36" s="36">
        <v>6.5</v>
      </c>
      <c r="H36" s="36">
        <v>0.07</v>
      </c>
      <c r="I36" s="36">
        <v>1.52</v>
      </c>
      <c r="J36" s="36">
        <v>6.6</v>
      </c>
      <c r="K36" s="36">
        <v>3.02</v>
      </c>
      <c r="L36" s="36">
        <v>1.98</v>
      </c>
      <c r="M36" s="36">
        <v>0.21</v>
      </c>
      <c r="N36" s="36">
        <v>1.3</v>
      </c>
      <c r="O36" s="36"/>
      <c r="P36" s="36">
        <v>26</v>
      </c>
      <c r="Q36" s="36"/>
      <c r="R36" s="36">
        <v>13</v>
      </c>
      <c r="S36" s="36">
        <v>77</v>
      </c>
      <c r="T36" s="36">
        <v>570</v>
      </c>
      <c r="U36" s="36"/>
      <c r="V36" s="36">
        <v>447</v>
      </c>
      <c r="W36" s="36">
        <v>125</v>
      </c>
      <c r="X36" s="36">
        <v>10</v>
      </c>
      <c r="Y36" s="36">
        <v>20</v>
      </c>
      <c r="Z36" s="36">
        <v>9.9</v>
      </c>
      <c r="AA36" s="36">
        <v>36</v>
      </c>
      <c r="AB36" s="36">
        <v>79</v>
      </c>
      <c r="AC36" s="36">
        <v>33</v>
      </c>
      <c r="AD36" s="36">
        <v>4.7</v>
      </c>
      <c r="AE36" s="36">
        <v>1.8</v>
      </c>
      <c r="AF36" s="36"/>
      <c r="AG36" s="36"/>
      <c r="AH36" s="36"/>
      <c r="AI36" s="36"/>
      <c r="AJ36" s="36">
        <v>1.5</v>
      </c>
      <c r="AK36" s="36">
        <v>0.19</v>
      </c>
      <c r="AL36" s="36"/>
      <c r="AM36" s="36"/>
      <c r="AN36" s="36"/>
      <c r="AO36" s="36"/>
      <c r="AP36" s="36"/>
      <c r="AQ36" s="36"/>
      <c r="AR36" s="36"/>
    </row>
    <row r="37" spans="1:44" s="19" customFormat="1" ht="12.75">
      <c r="A37" s="23" t="s">
        <v>74</v>
      </c>
      <c r="B37" s="19" t="s">
        <v>212</v>
      </c>
      <c r="C37" s="19" t="s">
        <v>35</v>
      </c>
      <c r="D37" s="36">
        <v>59.1</v>
      </c>
      <c r="E37" s="36">
        <v>0.59</v>
      </c>
      <c r="F37" s="36">
        <v>17.6</v>
      </c>
      <c r="G37" s="36">
        <v>6.24</v>
      </c>
      <c r="H37" s="36">
        <v>0.07</v>
      </c>
      <c r="I37" s="36">
        <v>2.91</v>
      </c>
      <c r="J37" s="36">
        <v>6.67</v>
      </c>
      <c r="K37" s="36">
        <v>2.96</v>
      </c>
      <c r="L37" s="36">
        <v>2.2</v>
      </c>
      <c r="M37" s="36">
        <v>0.22</v>
      </c>
      <c r="N37" s="36">
        <v>1.5</v>
      </c>
      <c r="O37" s="36"/>
      <c r="P37" s="36">
        <v>22</v>
      </c>
      <c r="Q37" s="36"/>
      <c r="R37" s="36">
        <v>15</v>
      </c>
      <c r="S37" s="36">
        <v>76</v>
      </c>
      <c r="T37" s="36">
        <v>557</v>
      </c>
      <c r="U37" s="36"/>
      <c r="V37" s="36">
        <v>415</v>
      </c>
      <c r="W37" s="36">
        <v>121</v>
      </c>
      <c r="X37" s="36">
        <v>10</v>
      </c>
      <c r="Y37" s="36">
        <v>20</v>
      </c>
      <c r="Z37" s="36">
        <v>11.7</v>
      </c>
      <c r="AA37" s="36">
        <v>36</v>
      </c>
      <c r="AB37" s="36">
        <v>61</v>
      </c>
      <c r="AC37" s="36">
        <v>19</v>
      </c>
      <c r="AD37" s="36">
        <v>4.2</v>
      </c>
      <c r="AE37" s="36">
        <v>2</v>
      </c>
      <c r="AF37" s="36"/>
      <c r="AG37" s="36"/>
      <c r="AH37" s="36"/>
      <c r="AI37" s="36"/>
      <c r="AJ37" s="36">
        <v>0.6</v>
      </c>
      <c r="AK37" s="36">
        <v>0.14</v>
      </c>
      <c r="AL37" s="36"/>
      <c r="AM37" s="36"/>
      <c r="AN37" s="36"/>
      <c r="AO37" s="36"/>
      <c r="AP37" s="36"/>
      <c r="AQ37" s="36"/>
      <c r="AR37" s="36"/>
    </row>
    <row r="38" spans="1:44" s="19" customFormat="1" ht="12.75">
      <c r="A38" s="23" t="s">
        <v>75</v>
      </c>
      <c r="B38" s="19" t="s">
        <v>212</v>
      </c>
      <c r="C38" s="19" t="s">
        <v>35</v>
      </c>
      <c r="D38" s="36">
        <v>59.2</v>
      </c>
      <c r="E38" s="36">
        <v>0.551</v>
      </c>
      <c r="F38" s="36">
        <v>17.8</v>
      </c>
      <c r="G38" s="36">
        <v>6.4</v>
      </c>
      <c r="H38" s="36">
        <v>0.09</v>
      </c>
      <c r="I38" s="36">
        <v>1.76</v>
      </c>
      <c r="J38" s="36">
        <v>6.4</v>
      </c>
      <c r="K38" s="36">
        <v>2.79</v>
      </c>
      <c r="L38" s="36">
        <v>2.13</v>
      </c>
      <c r="M38" s="36">
        <v>0.22</v>
      </c>
      <c r="N38" s="36">
        <v>2.7</v>
      </c>
      <c r="O38" s="36"/>
      <c r="P38" s="36">
        <v>22</v>
      </c>
      <c r="Q38" s="36"/>
      <c r="R38" s="36">
        <v>13</v>
      </c>
      <c r="S38" s="36">
        <v>75</v>
      </c>
      <c r="T38" s="36">
        <v>588</v>
      </c>
      <c r="U38" s="36"/>
      <c r="V38" s="36">
        <v>370</v>
      </c>
      <c r="W38" s="36">
        <v>127</v>
      </c>
      <c r="X38" s="36">
        <v>8</v>
      </c>
      <c r="Y38" s="36">
        <v>15</v>
      </c>
      <c r="Z38" s="36">
        <v>14.1</v>
      </c>
      <c r="AA38" s="36">
        <v>36</v>
      </c>
      <c r="AB38" s="36">
        <v>55</v>
      </c>
      <c r="AC38" s="36">
        <v>46</v>
      </c>
      <c r="AD38" s="36">
        <v>3.9</v>
      </c>
      <c r="AE38" s="36">
        <v>1.8</v>
      </c>
      <c r="AF38" s="36"/>
      <c r="AG38" s="36"/>
      <c r="AH38" s="36"/>
      <c r="AI38" s="36"/>
      <c r="AJ38" s="36">
        <v>1.8</v>
      </c>
      <c r="AK38" s="36">
        <v>0.14</v>
      </c>
      <c r="AL38" s="36"/>
      <c r="AM38" s="36"/>
      <c r="AN38" s="36"/>
      <c r="AO38" s="36"/>
      <c r="AP38" s="36"/>
      <c r="AQ38" s="36"/>
      <c r="AR38" s="36"/>
    </row>
    <row r="39" spans="1:44" s="8" customFormat="1" ht="12.75">
      <c r="A39" s="7" t="s">
        <v>76</v>
      </c>
      <c r="B39" s="8" t="s">
        <v>213</v>
      </c>
      <c r="C39" s="8" t="s">
        <v>35</v>
      </c>
      <c r="D39" s="34">
        <v>58.1</v>
      </c>
      <c r="E39" s="34">
        <v>0.588</v>
      </c>
      <c r="F39" s="34">
        <v>17.9</v>
      </c>
      <c r="G39" s="34">
        <v>6.52</v>
      </c>
      <c r="H39" s="34">
        <v>0.13</v>
      </c>
      <c r="I39" s="34">
        <v>3.53</v>
      </c>
      <c r="J39" s="34">
        <v>7.76</v>
      </c>
      <c r="K39" s="34">
        <v>2.89</v>
      </c>
      <c r="L39" s="34">
        <v>1.88</v>
      </c>
      <c r="M39" s="34">
        <v>0.17</v>
      </c>
      <c r="N39" s="34">
        <v>0.7</v>
      </c>
      <c r="O39" s="34"/>
      <c r="P39" s="34"/>
      <c r="Q39" s="34"/>
      <c r="R39" s="34">
        <v>18</v>
      </c>
      <c r="S39" s="34">
        <v>65</v>
      </c>
      <c r="T39" s="34">
        <v>526</v>
      </c>
      <c r="U39" s="34"/>
      <c r="V39" s="34">
        <v>400</v>
      </c>
      <c r="W39" s="34">
        <v>103</v>
      </c>
      <c r="X39" s="34">
        <v>7</v>
      </c>
      <c r="Y39" s="34">
        <v>18</v>
      </c>
      <c r="Z39" s="34">
        <v>8.4</v>
      </c>
      <c r="AA39" s="34">
        <v>27</v>
      </c>
      <c r="AB39" s="34">
        <v>45</v>
      </c>
      <c r="AC39" s="34">
        <v>28</v>
      </c>
      <c r="AD39" s="34">
        <v>3.3</v>
      </c>
      <c r="AE39" s="34">
        <v>0.8</v>
      </c>
      <c r="AF39" s="34"/>
      <c r="AG39" s="34"/>
      <c r="AH39" s="34"/>
      <c r="AI39" s="34"/>
      <c r="AJ39" s="34">
        <v>1</v>
      </c>
      <c r="AK39" s="34">
        <v>0.17</v>
      </c>
      <c r="AL39" s="34"/>
      <c r="AM39" s="34"/>
      <c r="AN39" s="34"/>
      <c r="AO39" s="34"/>
      <c r="AP39" s="34"/>
      <c r="AQ39" s="34"/>
      <c r="AR39" s="34"/>
    </row>
    <row r="40" spans="4:44" s="1" customFormat="1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4:44" s="1" customFormat="1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A1">
      <selection activeCell="AR2" sqref="AR2:AR22"/>
    </sheetView>
  </sheetViews>
  <sheetFormatPr defaultColWidth="9.140625" defaultRowHeight="12.75"/>
  <cols>
    <col min="1" max="1" width="9.140625" style="24" customWidth="1"/>
    <col min="2" max="2" width="23.00390625" style="25" bestFit="1" customWidth="1"/>
    <col min="3" max="3" width="15.8515625" style="25" customWidth="1"/>
    <col min="4" max="37" width="7.7109375" style="26" customWidth="1"/>
    <col min="38" max="38" width="9.57421875" style="26" bestFit="1" customWidth="1"/>
    <col min="39" max="39" width="10.140625" style="26" bestFit="1" customWidth="1"/>
    <col min="40" max="43" width="12.421875" style="26" bestFit="1" customWidth="1"/>
    <col min="44" max="16384" width="9.140625" style="25" customWidth="1"/>
  </cols>
  <sheetData>
    <row r="1" spans="1:44" s="13" customFormat="1" ht="15">
      <c r="A1" s="9" t="s">
        <v>0</v>
      </c>
      <c r="B1" s="9" t="s">
        <v>1</v>
      </c>
      <c r="C1" s="9" t="s">
        <v>137</v>
      </c>
      <c r="D1" s="28" t="s">
        <v>138</v>
      </c>
      <c r="E1" s="28" t="s">
        <v>139</v>
      </c>
      <c r="F1" s="28" t="s">
        <v>140</v>
      </c>
      <c r="G1" s="28" t="s">
        <v>141</v>
      </c>
      <c r="H1" s="28" t="s">
        <v>2</v>
      </c>
      <c r="I1" s="28" t="s">
        <v>3</v>
      </c>
      <c r="J1" s="28" t="s">
        <v>4</v>
      </c>
      <c r="K1" s="28" t="s">
        <v>142</v>
      </c>
      <c r="L1" s="28" t="s">
        <v>143</v>
      </c>
      <c r="M1" s="28" t="s">
        <v>144</v>
      </c>
      <c r="N1" s="10" t="s">
        <v>5</v>
      </c>
      <c r="O1" s="11" t="s">
        <v>6</v>
      </c>
      <c r="P1" s="11" t="s">
        <v>7</v>
      </c>
      <c r="Q1" s="11" t="s">
        <v>8</v>
      </c>
      <c r="R1" s="10" t="s">
        <v>9</v>
      </c>
      <c r="S1" s="11" t="s">
        <v>10</v>
      </c>
      <c r="T1" s="11" t="s">
        <v>11</v>
      </c>
      <c r="U1" s="12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32" t="s">
        <v>145</v>
      </c>
      <c r="AM1" s="32" t="s">
        <v>146</v>
      </c>
      <c r="AN1" s="33" t="s">
        <v>147</v>
      </c>
      <c r="AO1" s="33" t="s">
        <v>148</v>
      </c>
      <c r="AP1" s="33" t="s">
        <v>149</v>
      </c>
      <c r="AQ1" s="33" t="s">
        <v>242</v>
      </c>
      <c r="AR1" s="33" t="s">
        <v>243</v>
      </c>
    </row>
    <row r="2" spans="1:44" s="8" customFormat="1" ht="12.75" customHeight="1">
      <c r="A2" s="14" t="s">
        <v>29</v>
      </c>
      <c r="B2" s="15" t="s">
        <v>151</v>
      </c>
      <c r="C2" s="15" t="s">
        <v>132</v>
      </c>
      <c r="D2" s="34">
        <v>61.96</v>
      </c>
      <c r="E2" s="34">
        <v>0.71</v>
      </c>
      <c r="F2" s="34">
        <v>18.28</v>
      </c>
      <c r="G2" s="34">
        <v>5.51</v>
      </c>
      <c r="H2" s="34">
        <v>0.07</v>
      </c>
      <c r="I2" s="34">
        <v>1.92</v>
      </c>
      <c r="J2" s="34">
        <v>5.87</v>
      </c>
      <c r="K2" s="34">
        <v>2.89</v>
      </c>
      <c r="L2" s="34">
        <v>2.49</v>
      </c>
      <c r="M2" s="34">
        <v>0.18</v>
      </c>
      <c r="N2" s="34">
        <v>1.19</v>
      </c>
      <c r="O2" s="34">
        <v>7.5</v>
      </c>
      <c r="P2" s="34">
        <v>17.1</v>
      </c>
      <c r="Q2" s="34">
        <v>60.7</v>
      </c>
      <c r="R2" s="34">
        <v>9.7</v>
      </c>
      <c r="S2" s="34">
        <v>117</v>
      </c>
      <c r="T2" s="34">
        <v>505.3</v>
      </c>
      <c r="U2" s="34">
        <v>22.8</v>
      </c>
      <c r="V2" s="34">
        <v>358.9</v>
      </c>
      <c r="W2" s="34">
        <v>141.5</v>
      </c>
      <c r="X2" s="34">
        <v>10.2</v>
      </c>
      <c r="Y2" s="34">
        <v>11.4</v>
      </c>
      <c r="Z2" s="34">
        <v>9</v>
      </c>
      <c r="AA2" s="34">
        <v>24.31</v>
      </c>
      <c r="AB2" s="34">
        <v>52.25</v>
      </c>
      <c r="AC2" s="34">
        <v>23.7</v>
      </c>
      <c r="AD2" s="34">
        <v>4.84</v>
      </c>
      <c r="AE2" s="34">
        <v>1.41</v>
      </c>
      <c r="AF2" s="34">
        <v>3.88</v>
      </c>
      <c r="AG2" s="34">
        <v>2.32</v>
      </c>
      <c r="AH2" s="34">
        <v>0.4</v>
      </c>
      <c r="AI2" s="34">
        <v>0.81</v>
      </c>
      <c r="AJ2" s="34">
        <v>0.82</v>
      </c>
      <c r="AK2" s="34">
        <v>0.13</v>
      </c>
      <c r="AL2" s="34">
        <v>0.71011</v>
      </c>
      <c r="AM2" s="34">
        <v>0.70991</v>
      </c>
      <c r="AN2" s="34">
        <v>0.512344</v>
      </c>
      <c r="AO2" s="34">
        <v>18.8055</v>
      </c>
      <c r="AP2" s="34">
        <v>15.6786</v>
      </c>
      <c r="AQ2" s="36">
        <f>(AP2/AO2)</f>
        <v>0.8337241764377443</v>
      </c>
      <c r="AR2" s="52">
        <f>[1]!AgePb76($AQ$2)</f>
        <v>4980.467845088028</v>
      </c>
    </row>
    <row r="3" spans="1:44" s="8" customFormat="1" ht="12.75">
      <c r="A3" s="29" t="s">
        <v>33</v>
      </c>
      <c r="B3" s="30" t="s">
        <v>153</v>
      </c>
      <c r="C3" s="30" t="s">
        <v>132</v>
      </c>
      <c r="D3" s="34">
        <v>63.5</v>
      </c>
      <c r="E3" s="34">
        <v>0.55</v>
      </c>
      <c r="F3" s="34">
        <v>17.22</v>
      </c>
      <c r="G3" s="34">
        <v>5.24</v>
      </c>
      <c r="H3" s="34">
        <v>0.11</v>
      </c>
      <c r="I3" s="34">
        <v>1.75</v>
      </c>
      <c r="J3" s="34">
        <v>5.25</v>
      </c>
      <c r="K3" s="34">
        <v>3.08</v>
      </c>
      <c r="L3" s="34">
        <v>2.91</v>
      </c>
      <c r="M3" s="34">
        <v>0.16</v>
      </c>
      <c r="N3" s="34">
        <v>1.71</v>
      </c>
      <c r="O3" s="34">
        <v>5.2</v>
      </c>
      <c r="P3" s="34">
        <v>10.9</v>
      </c>
      <c r="Q3" s="34">
        <v>89</v>
      </c>
      <c r="R3" s="34">
        <v>12.3</v>
      </c>
      <c r="S3" s="34">
        <v>100.2</v>
      </c>
      <c r="T3" s="34">
        <v>787.4</v>
      </c>
      <c r="U3" s="34">
        <v>29.9</v>
      </c>
      <c r="V3" s="34">
        <v>430.1</v>
      </c>
      <c r="W3" s="34">
        <v>138.9</v>
      </c>
      <c r="X3" s="34">
        <v>9.8</v>
      </c>
      <c r="Y3" s="34">
        <v>17.6</v>
      </c>
      <c r="Z3" s="34">
        <v>13.7</v>
      </c>
      <c r="AA3" s="34">
        <v>32.1</v>
      </c>
      <c r="AB3" s="34">
        <v>57.8</v>
      </c>
      <c r="AC3" s="34">
        <v>23.9</v>
      </c>
      <c r="AD3" s="34"/>
      <c r="AE3" s="34"/>
      <c r="AF3" s="34"/>
      <c r="AG3" s="34"/>
      <c r="AH3" s="34"/>
      <c r="AI3" s="34"/>
      <c r="AJ3" s="34"/>
      <c r="AK3" s="34"/>
      <c r="AL3" s="34">
        <v>0.708625</v>
      </c>
      <c r="AM3" s="35">
        <v>0.70847</v>
      </c>
      <c r="AN3" s="34"/>
      <c r="AO3" s="34"/>
      <c r="AP3" s="34"/>
      <c r="AQ3" s="36" t="e">
        <f>(AP3/AO3)</f>
        <v>#DIV/0!</v>
      </c>
      <c r="AR3" s="58"/>
    </row>
    <row r="4" spans="1:44" s="8" customFormat="1" ht="12.75" customHeight="1">
      <c r="A4" s="14" t="s">
        <v>30</v>
      </c>
      <c r="B4" s="16" t="s">
        <v>31</v>
      </c>
      <c r="C4" s="15" t="s">
        <v>132</v>
      </c>
      <c r="D4" s="34">
        <v>64.46</v>
      </c>
      <c r="E4" s="34">
        <v>0.564</v>
      </c>
      <c r="F4" s="34">
        <v>18.56</v>
      </c>
      <c r="G4" s="34">
        <v>3.82</v>
      </c>
      <c r="H4" s="34">
        <v>0.04</v>
      </c>
      <c r="I4" s="34">
        <v>0.91</v>
      </c>
      <c r="J4" s="34">
        <v>5.64</v>
      </c>
      <c r="K4" s="34">
        <v>3.13</v>
      </c>
      <c r="L4" s="34">
        <v>2.517</v>
      </c>
      <c r="M4" s="34">
        <v>0.16</v>
      </c>
      <c r="N4" s="34">
        <v>2.48</v>
      </c>
      <c r="O4" s="34">
        <v>6</v>
      </c>
      <c r="P4" s="34">
        <v>10</v>
      </c>
      <c r="Q4" s="34">
        <v>44</v>
      </c>
      <c r="R4" s="34">
        <v>6.9</v>
      </c>
      <c r="S4" s="34">
        <v>112.5</v>
      </c>
      <c r="T4" s="34">
        <v>534</v>
      </c>
      <c r="U4" s="34">
        <v>24.3</v>
      </c>
      <c r="V4" s="34">
        <v>378.5</v>
      </c>
      <c r="W4" s="34">
        <v>141.3</v>
      </c>
      <c r="X4" s="34">
        <v>10.2</v>
      </c>
      <c r="Y4" s="34">
        <v>5</v>
      </c>
      <c r="Z4" s="34">
        <v>10.9</v>
      </c>
      <c r="AA4" s="34">
        <v>31</v>
      </c>
      <c r="AB4" s="34">
        <v>58.7</v>
      </c>
      <c r="AC4" s="34">
        <v>27</v>
      </c>
      <c r="AD4" s="34"/>
      <c r="AE4" s="34"/>
      <c r="AF4" s="34"/>
      <c r="AG4" s="34"/>
      <c r="AH4" s="34"/>
      <c r="AI4" s="34"/>
      <c r="AJ4" s="34"/>
      <c r="AK4" s="34"/>
      <c r="AL4" s="34">
        <v>0.71015</v>
      </c>
      <c r="AM4" s="34">
        <v>0.70995</v>
      </c>
      <c r="AN4" s="34">
        <v>0.512305</v>
      </c>
      <c r="AO4" s="34"/>
      <c r="AP4" s="34"/>
      <c r="AQ4" s="36"/>
      <c r="AR4" s="58"/>
    </row>
    <row r="5" spans="1:44" s="8" customFormat="1" ht="12.75">
      <c r="A5" s="29" t="s">
        <v>32</v>
      </c>
      <c r="B5" s="30" t="s">
        <v>152</v>
      </c>
      <c r="C5" s="30" t="s">
        <v>132</v>
      </c>
      <c r="D5" s="34">
        <v>63.28</v>
      </c>
      <c r="E5" s="34">
        <v>0.56</v>
      </c>
      <c r="F5" s="34">
        <v>18.76</v>
      </c>
      <c r="G5" s="34">
        <v>4.08</v>
      </c>
      <c r="H5" s="34">
        <v>0.05</v>
      </c>
      <c r="I5" s="34">
        <v>1.15</v>
      </c>
      <c r="J5" s="34">
        <v>6.61</v>
      </c>
      <c r="K5" s="34">
        <v>3.12</v>
      </c>
      <c r="L5" s="34">
        <v>2.49</v>
      </c>
      <c r="M5" s="34">
        <v>0.16</v>
      </c>
      <c r="N5" s="34">
        <v>3.52</v>
      </c>
      <c r="O5" s="34">
        <v>6.8</v>
      </c>
      <c r="P5" s="34">
        <v>11.1</v>
      </c>
      <c r="Q5" s="34">
        <v>43.2</v>
      </c>
      <c r="R5" s="34">
        <v>6.5</v>
      </c>
      <c r="S5" s="34">
        <v>113.9</v>
      </c>
      <c r="T5" s="34">
        <v>524.5</v>
      </c>
      <c r="U5" s="34">
        <v>24.4</v>
      </c>
      <c r="V5" s="34">
        <v>387.2</v>
      </c>
      <c r="W5" s="34">
        <v>139.3</v>
      </c>
      <c r="X5" s="34">
        <v>10.3</v>
      </c>
      <c r="Y5" s="34">
        <v>5.8</v>
      </c>
      <c r="Z5" s="34">
        <v>11</v>
      </c>
      <c r="AA5" s="34">
        <v>30.6</v>
      </c>
      <c r="AB5" s="34">
        <v>59.2</v>
      </c>
      <c r="AC5" s="34">
        <v>27.7</v>
      </c>
      <c r="AD5" s="34"/>
      <c r="AE5" s="34"/>
      <c r="AF5" s="34"/>
      <c r="AG5" s="34"/>
      <c r="AH5" s="34"/>
      <c r="AI5" s="34"/>
      <c r="AJ5" s="34"/>
      <c r="AK5" s="34"/>
      <c r="AL5" s="34">
        <v>0.71019</v>
      </c>
      <c r="AM5" s="34">
        <v>0.71</v>
      </c>
      <c r="AN5" s="34"/>
      <c r="AO5" s="34"/>
      <c r="AP5" s="34"/>
      <c r="AQ5" s="36" t="e">
        <f aca="true" t="shared" si="0" ref="AQ5:AQ22">(AP5/AO5)</f>
        <v>#DIV/0!</v>
      </c>
      <c r="AR5" s="58"/>
    </row>
    <row r="6" spans="1:44" s="8" customFormat="1" ht="12.75">
      <c r="A6" s="29" t="s">
        <v>34</v>
      </c>
      <c r="B6" s="30" t="s">
        <v>154</v>
      </c>
      <c r="C6" s="30" t="s">
        <v>35</v>
      </c>
      <c r="D6" s="34">
        <v>62.1</v>
      </c>
      <c r="E6" s="34">
        <v>0.62</v>
      </c>
      <c r="F6" s="34">
        <v>18.69</v>
      </c>
      <c r="G6" s="34">
        <v>5</v>
      </c>
      <c r="H6" s="34">
        <v>0.07</v>
      </c>
      <c r="I6" s="34">
        <v>1.64</v>
      </c>
      <c r="J6" s="34">
        <v>6.52</v>
      </c>
      <c r="K6" s="34">
        <v>3.1</v>
      </c>
      <c r="L6" s="34">
        <v>2.06</v>
      </c>
      <c r="M6" s="34">
        <v>0.15</v>
      </c>
      <c r="N6" s="34">
        <v>0.47</v>
      </c>
      <c r="O6" s="34">
        <v>7</v>
      </c>
      <c r="P6" s="34">
        <v>13.7</v>
      </c>
      <c r="Q6" s="34">
        <v>113.4</v>
      </c>
      <c r="R6" s="34">
        <v>17</v>
      </c>
      <c r="S6" s="34">
        <v>76.3</v>
      </c>
      <c r="T6" s="34">
        <v>527.9</v>
      </c>
      <c r="U6" s="34">
        <v>18.4</v>
      </c>
      <c r="V6" s="34">
        <v>363.4</v>
      </c>
      <c r="W6" s="34">
        <v>123.7</v>
      </c>
      <c r="X6" s="34">
        <v>8.9</v>
      </c>
      <c r="Y6" s="34">
        <v>18</v>
      </c>
      <c r="Z6" s="34">
        <v>10.4</v>
      </c>
      <c r="AA6" s="34">
        <v>26.8</v>
      </c>
      <c r="AB6" s="34">
        <v>47.3</v>
      </c>
      <c r="AC6" s="34">
        <v>20.7</v>
      </c>
      <c r="AD6" s="34"/>
      <c r="AE6" s="34"/>
      <c r="AF6" s="34"/>
      <c r="AG6" s="34"/>
      <c r="AH6" s="34"/>
      <c r="AI6" s="34"/>
      <c r="AJ6" s="34"/>
      <c r="AK6" s="34"/>
      <c r="AL6" s="34">
        <v>0.708324</v>
      </c>
      <c r="AM6" s="34">
        <v>0.70819</v>
      </c>
      <c r="AN6" s="34"/>
      <c r="AO6" s="34"/>
      <c r="AP6" s="34"/>
      <c r="AQ6" s="36" t="e">
        <f t="shared" si="0"/>
        <v>#DIV/0!</v>
      </c>
      <c r="AR6" s="58"/>
    </row>
    <row r="7" spans="1:44" s="8" customFormat="1" ht="12.75">
      <c r="A7" s="29" t="s">
        <v>39</v>
      </c>
      <c r="B7" s="30" t="s">
        <v>155</v>
      </c>
      <c r="C7" s="30" t="s">
        <v>35</v>
      </c>
      <c r="D7" s="34">
        <v>58.29</v>
      </c>
      <c r="E7" s="34">
        <v>0.62</v>
      </c>
      <c r="F7" s="34">
        <v>17.93</v>
      </c>
      <c r="G7" s="34">
        <v>7.04</v>
      </c>
      <c r="H7" s="34">
        <v>0.16</v>
      </c>
      <c r="I7" s="34">
        <v>2.6</v>
      </c>
      <c r="J7" s="34">
        <v>6.96</v>
      </c>
      <c r="K7" s="34">
        <v>2.88</v>
      </c>
      <c r="L7" s="34">
        <v>2.69</v>
      </c>
      <c r="M7" s="34">
        <v>0.35</v>
      </c>
      <c r="N7" s="34">
        <v>1.3</v>
      </c>
      <c r="O7" s="34">
        <v>6.7</v>
      </c>
      <c r="P7" s="34">
        <v>19.4</v>
      </c>
      <c r="Q7" s="34">
        <v>133.5</v>
      </c>
      <c r="R7" s="34">
        <v>16.9</v>
      </c>
      <c r="S7" s="34">
        <v>81.6</v>
      </c>
      <c r="T7" s="34">
        <v>1223</v>
      </c>
      <c r="U7" s="34">
        <v>22.5</v>
      </c>
      <c r="V7" s="34">
        <v>724.9</v>
      </c>
      <c r="W7" s="34">
        <v>127.2</v>
      </c>
      <c r="X7" s="34">
        <v>10.4</v>
      </c>
      <c r="Y7" s="34">
        <v>21.8</v>
      </c>
      <c r="Z7" s="34">
        <v>12.6</v>
      </c>
      <c r="AA7" s="34">
        <v>33.7</v>
      </c>
      <c r="AB7" s="34">
        <v>64.8</v>
      </c>
      <c r="AC7" s="34">
        <v>28.3</v>
      </c>
      <c r="AD7" s="34"/>
      <c r="AE7" s="34"/>
      <c r="AF7" s="34"/>
      <c r="AG7" s="34"/>
      <c r="AH7" s="34"/>
      <c r="AI7" s="34"/>
      <c r="AJ7" s="34"/>
      <c r="AK7" s="34"/>
      <c r="AL7" s="34">
        <v>0.706953</v>
      </c>
      <c r="AM7" s="34">
        <v>0.70688</v>
      </c>
      <c r="AN7" s="34"/>
      <c r="AO7" s="34"/>
      <c r="AP7" s="34"/>
      <c r="AQ7" s="36" t="e">
        <f t="shared" si="0"/>
        <v>#DIV/0!</v>
      </c>
      <c r="AR7" s="58"/>
    </row>
    <row r="8" spans="1:44" s="8" customFormat="1" ht="12.75">
      <c r="A8" s="29" t="s">
        <v>40</v>
      </c>
      <c r="B8" s="30" t="s">
        <v>156</v>
      </c>
      <c r="C8" s="30" t="s">
        <v>35</v>
      </c>
      <c r="D8" s="34">
        <v>56.86</v>
      </c>
      <c r="E8" s="34">
        <v>0.89</v>
      </c>
      <c r="F8" s="34">
        <v>18.17</v>
      </c>
      <c r="G8" s="34">
        <v>8.23</v>
      </c>
      <c r="H8" s="34">
        <v>0.17</v>
      </c>
      <c r="I8" s="34">
        <v>2.78</v>
      </c>
      <c r="J8" s="34">
        <v>7.18</v>
      </c>
      <c r="K8" s="34">
        <v>2.66</v>
      </c>
      <c r="L8" s="34">
        <v>2.45</v>
      </c>
      <c r="M8" s="34">
        <v>0.21</v>
      </c>
      <c r="N8" s="34">
        <v>0.86</v>
      </c>
      <c r="O8" s="34">
        <v>4.7</v>
      </c>
      <c r="P8" s="34">
        <v>12.2</v>
      </c>
      <c r="Q8" s="34">
        <v>138.2</v>
      </c>
      <c r="R8" s="34">
        <v>19.5</v>
      </c>
      <c r="S8" s="34">
        <v>85.7</v>
      </c>
      <c r="T8" s="34">
        <v>911.5</v>
      </c>
      <c r="U8" s="34">
        <v>29.3</v>
      </c>
      <c r="V8" s="34">
        <v>474.8</v>
      </c>
      <c r="W8" s="34">
        <v>146.5</v>
      </c>
      <c r="X8" s="34">
        <v>8.9</v>
      </c>
      <c r="Y8" s="34">
        <v>30.4</v>
      </c>
      <c r="Z8" s="34">
        <v>13</v>
      </c>
      <c r="AA8" s="34">
        <v>33.01</v>
      </c>
      <c r="AB8" s="34">
        <v>63.56</v>
      </c>
      <c r="AC8" s="34">
        <v>26.2</v>
      </c>
      <c r="AD8" s="34">
        <v>5.26</v>
      </c>
      <c r="AE8" s="34">
        <v>1.44</v>
      </c>
      <c r="AF8" s="34">
        <v>5.48</v>
      </c>
      <c r="AG8" s="34">
        <v>5.11</v>
      </c>
      <c r="AH8" s="34">
        <v>1.04</v>
      </c>
      <c r="AI8" s="34">
        <v>2.64</v>
      </c>
      <c r="AJ8" s="34">
        <v>2.96</v>
      </c>
      <c r="AK8" s="34">
        <v>0.49</v>
      </c>
      <c r="AL8" s="34">
        <v>0.708451</v>
      </c>
      <c r="AM8" s="34">
        <v>0.70834</v>
      </c>
      <c r="AN8" s="34">
        <v>0.51241</v>
      </c>
      <c r="AO8" s="34">
        <v>18.916</v>
      </c>
      <c r="AP8" s="34">
        <v>15.676</v>
      </c>
      <c r="AQ8" s="36">
        <f t="shared" si="0"/>
        <v>0.8287164305349968</v>
      </c>
      <c r="AR8" s="58">
        <f>[1]!AgePb76($AQ$8)</f>
        <v>4971.908149173135</v>
      </c>
    </row>
    <row r="9" spans="1:44" s="8" customFormat="1" ht="12.75">
      <c r="A9" s="29" t="s">
        <v>41</v>
      </c>
      <c r="B9" s="30" t="s">
        <v>157</v>
      </c>
      <c r="C9" s="30" t="s">
        <v>35</v>
      </c>
      <c r="D9" s="34">
        <v>56.41</v>
      </c>
      <c r="E9" s="34">
        <v>0.92</v>
      </c>
      <c r="F9" s="34">
        <v>18.53</v>
      </c>
      <c r="G9" s="34">
        <v>8.19</v>
      </c>
      <c r="H9" s="34">
        <v>0.17</v>
      </c>
      <c r="I9" s="34">
        <v>3.17</v>
      </c>
      <c r="J9" s="34">
        <v>7.75</v>
      </c>
      <c r="K9" s="34">
        <v>3.13</v>
      </c>
      <c r="L9" s="34">
        <v>1.77</v>
      </c>
      <c r="M9" s="34">
        <v>0.23</v>
      </c>
      <c r="N9" s="34">
        <v>0.48</v>
      </c>
      <c r="O9" s="34">
        <v>13.6</v>
      </c>
      <c r="P9" s="34">
        <v>39.6</v>
      </c>
      <c r="Q9" s="34">
        <v>145.6</v>
      </c>
      <c r="R9" s="34">
        <v>19.1</v>
      </c>
      <c r="S9" s="34">
        <v>69.8</v>
      </c>
      <c r="T9" s="34">
        <v>549.2</v>
      </c>
      <c r="U9" s="34">
        <v>13.5</v>
      </c>
      <c r="V9" s="34">
        <v>426.7</v>
      </c>
      <c r="W9" s="34">
        <v>144.8</v>
      </c>
      <c r="X9" s="34">
        <v>8</v>
      </c>
      <c r="Y9" s="34">
        <v>29.2</v>
      </c>
      <c r="Z9" s="34">
        <v>8</v>
      </c>
      <c r="AA9" s="34">
        <v>22.11</v>
      </c>
      <c r="AB9" s="34">
        <v>47.03</v>
      </c>
      <c r="AC9" s="34">
        <v>21.8</v>
      </c>
      <c r="AD9" s="34">
        <v>4.65</v>
      </c>
      <c r="AE9" s="34">
        <v>1.39</v>
      </c>
      <c r="AF9" s="34">
        <v>5.01</v>
      </c>
      <c r="AG9" s="34">
        <v>4.85</v>
      </c>
      <c r="AH9" s="34">
        <v>0.99</v>
      </c>
      <c r="AI9" s="34">
        <v>2.56</v>
      </c>
      <c r="AJ9" s="34">
        <v>2.86</v>
      </c>
      <c r="AK9" s="34">
        <v>0.48</v>
      </c>
      <c r="AL9" s="34">
        <v>0.70743</v>
      </c>
      <c r="AM9" s="34">
        <v>0.70734</v>
      </c>
      <c r="AN9" s="34">
        <v>0.512529</v>
      </c>
      <c r="AO9" s="34">
        <v>18.944</v>
      </c>
      <c r="AP9" s="34">
        <v>15.678</v>
      </c>
      <c r="AQ9" s="36">
        <f t="shared" si="0"/>
        <v>0.8275971283783785</v>
      </c>
      <c r="AR9" s="58">
        <f>[1]!AgePb76($AQ$9)</f>
        <v>4969.987418844211</v>
      </c>
    </row>
    <row r="10" spans="1:44" s="8" customFormat="1" ht="12.75">
      <c r="A10" s="29" t="s">
        <v>42</v>
      </c>
      <c r="B10" s="30" t="s">
        <v>164</v>
      </c>
      <c r="C10" s="30" t="s">
        <v>35</v>
      </c>
      <c r="D10" s="34">
        <v>59.14</v>
      </c>
      <c r="E10" s="34">
        <v>0.81</v>
      </c>
      <c r="F10" s="34">
        <v>18.35</v>
      </c>
      <c r="G10" s="34">
        <v>6.41</v>
      </c>
      <c r="H10" s="34">
        <v>0.11</v>
      </c>
      <c r="I10" s="34">
        <v>2.52</v>
      </c>
      <c r="J10" s="34">
        <v>6.89</v>
      </c>
      <c r="K10" s="34">
        <v>3.15</v>
      </c>
      <c r="L10" s="34">
        <v>2.07</v>
      </c>
      <c r="M10" s="34">
        <v>0.18</v>
      </c>
      <c r="N10" s="34">
        <v>0.34</v>
      </c>
      <c r="O10" s="34">
        <v>9.1</v>
      </c>
      <c r="P10" s="34">
        <v>26.2</v>
      </c>
      <c r="Q10" s="34">
        <v>140.5</v>
      </c>
      <c r="R10" s="34">
        <v>20.6</v>
      </c>
      <c r="S10" s="34">
        <v>72.9</v>
      </c>
      <c r="T10" s="34">
        <v>496.8</v>
      </c>
      <c r="U10" s="34">
        <v>16.1</v>
      </c>
      <c r="V10" s="34">
        <v>373</v>
      </c>
      <c r="W10" s="34">
        <v>150.5</v>
      </c>
      <c r="X10" s="34">
        <v>8</v>
      </c>
      <c r="Y10" s="34">
        <v>22.5</v>
      </c>
      <c r="Z10" s="34">
        <v>9.3</v>
      </c>
      <c r="AA10" s="34">
        <v>24.8</v>
      </c>
      <c r="AB10" s="34">
        <v>46.1</v>
      </c>
      <c r="AC10" s="34">
        <v>21.7</v>
      </c>
      <c r="AD10" s="34"/>
      <c r="AE10" s="34"/>
      <c r="AF10" s="34"/>
      <c r="AG10" s="34"/>
      <c r="AH10" s="34"/>
      <c r="AI10" s="34"/>
      <c r="AJ10" s="34"/>
      <c r="AK10" s="34"/>
      <c r="AL10" s="34">
        <v>0.70854</v>
      </c>
      <c r="AM10" s="34">
        <v>0.70843</v>
      </c>
      <c r="AN10" s="34"/>
      <c r="AO10" s="34"/>
      <c r="AP10" s="34"/>
      <c r="AQ10" s="36" t="e">
        <f t="shared" si="0"/>
        <v>#DIV/0!</v>
      </c>
      <c r="AR10" s="58"/>
    </row>
    <row r="11" spans="1:44" s="8" customFormat="1" ht="12.75">
      <c r="A11" s="29" t="s">
        <v>43</v>
      </c>
      <c r="B11" s="30" t="s">
        <v>158</v>
      </c>
      <c r="C11" s="30" t="s">
        <v>35</v>
      </c>
      <c r="D11" s="34">
        <v>57.75</v>
      </c>
      <c r="E11" s="34">
        <v>0.75</v>
      </c>
      <c r="F11" s="34">
        <v>18.82</v>
      </c>
      <c r="G11" s="34">
        <v>7.43</v>
      </c>
      <c r="H11" s="34">
        <v>0.12</v>
      </c>
      <c r="I11" s="34">
        <v>2.83</v>
      </c>
      <c r="J11" s="34">
        <v>6.78</v>
      </c>
      <c r="K11" s="34">
        <v>2.89</v>
      </c>
      <c r="L11" s="34">
        <v>2.26</v>
      </c>
      <c r="M11" s="34">
        <v>0.2</v>
      </c>
      <c r="N11" s="34">
        <v>0.53</v>
      </c>
      <c r="O11" s="34">
        <v>6.5</v>
      </c>
      <c r="P11" s="34">
        <v>16.7</v>
      </c>
      <c r="Q11" s="34">
        <v>90.1</v>
      </c>
      <c r="R11" s="34">
        <v>19.3</v>
      </c>
      <c r="S11" s="34">
        <v>94.7</v>
      </c>
      <c r="T11" s="34">
        <v>574.2</v>
      </c>
      <c r="U11" s="34">
        <v>21.8</v>
      </c>
      <c r="V11" s="34">
        <v>433.5</v>
      </c>
      <c r="W11" s="34">
        <v>147.6</v>
      </c>
      <c r="X11" s="34">
        <v>9.3</v>
      </c>
      <c r="Y11" s="34">
        <v>24.3</v>
      </c>
      <c r="Z11" s="34">
        <v>11</v>
      </c>
      <c r="AA11" s="34">
        <v>28.5</v>
      </c>
      <c r="AB11" s="34">
        <v>54.1</v>
      </c>
      <c r="AC11" s="34">
        <v>24.3</v>
      </c>
      <c r="AD11" s="34"/>
      <c r="AE11" s="34"/>
      <c r="AF11" s="34"/>
      <c r="AG11" s="34"/>
      <c r="AH11" s="34"/>
      <c r="AI11" s="34"/>
      <c r="AJ11" s="34"/>
      <c r="AK11" s="34"/>
      <c r="AL11" s="34">
        <v>0.7091</v>
      </c>
      <c r="AM11" s="34">
        <v>0.70897</v>
      </c>
      <c r="AN11" s="34"/>
      <c r="AO11" s="34"/>
      <c r="AP11" s="34"/>
      <c r="AQ11" s="36" t="e">
        <f t="shared" si="0"/>
        <v>#DIV/0!</v>
      </c>
      <c r="AR11" s="58"/>
    </row>
    <row r="12" spans="1:44" s="19" customFormat="1" ht="12.75">
      <c r="A12" s="17" t="s">
        <v>44</v>
      </c>
      <c r="B12" s="18" t="s">
        <v>159</v>
      </c>
      <c r="C12" s="18" t="s">
        <v>122</v>
      </c>
      <c r="D12" s="36">
        <v>53.9</v>
      </c>
      <c r="E12" s="36">
        <v>0.614</v>
      </c>
      <c r="F12" s="36">
        <v>19.8</v>
      </c>
      <c r="G12" s="36">
        <v>7.44</v>
      </c>
      <c r="H12" s="36">
        <v>0.13</v>
      </c>
      <c r="I12" s="36">
        <v>4.05</v>
      </c>
      <c r="J12" s="36">
        <v>8.6</v>
      </c>
      <c r="K12" s="36">
        <v>2.3</v>
      </c>
      <c r="L12" s="36">
        <v>1.43</v>
      </c>
      <c r="M12" s="36">
        <v>0.13</v>
      </c>
      <c r="N12" s="36">
        <v>1.5</v>
      </c>
      <c r="O12" s="36">
        <v>8</v>
      </c>
      <c r="P12" s="36">
        <v>18</v>
      </c>
      <c r="Q12" s="36"/>
      <c r="R12" s="36">
        <v>23</v>
      </c>
      <c r="S12" s="36">
        <v>47</v>
      </c>
      <c r="T12" s="36">
        <v>372</v>
      </c>
      <c r="U12" s="36">
        <v>13</v>
      </c>
      <c r="V12" s="36">
        <v>355</v>
      </c>
      <c r="W12" s="36">
        <v>118</v>
      </c>
      <c r="X12" s="36">
        <v>7</v>
      </c>
      <c r="Y12" s="36">
        <v>17</v>
      </c>
      <c r="Z12" s="36">
        <v>7.1</v>
      </c>
      <c r="AA12" s="36">
        <v>20</v>
      </c>
      <c r="AB12" s="36">
        <v>40</v>
      </c>
      <c r="AC12" s="36">
        <v>17</v>
      </c>
      <c r="AD12" s="36">
        <v>3.7</v>
      </c>
      <c r="AE12" s="36">
        <v>1.2</v>
      </c>
      <c r="AF12" s="36"/>
      <c r="AG12" s="36"/>
      <c r="AH12" s="36"/>
      <c r="AI12" s="36"/>
      <c r="AJ12" s="36">
        <v>1.9</v>
      </c>
      <c r="AK12" s="36">
        <v>0.2</v>
      </c>
      <c r="AL12" s="36"/>
      <c r="AM12" s="36"/>
      <c r="AN12" s="36"/>
      <c r="AO12" s="36"/>
      <c r="AP12" s="36"/>
      <c r="AQ12" s="36" t="e">
        <f t="shared" si="0"/>
        <v>#DIV/0!</v>
      </c>
      <c r="AR12" s="58"/>
    </row>
    <row r="13" spans="1:44" s="19" customFormat="1" ht="12.75">
      <c r="A13" s="17" t="s">
        <v>45</v>
      </c>
      <c r="B13" s="18" t="s">
        <v>160</v>
      </c>
      <c r="C13" s="18" t="s">
        <v>35</v>
      </c>
      <c r="D13" s="36">
        <v>60.4</v>
      </c>
      <c r="E13" s="36">
        <v>0.768</v>
      </c>
      <c r="F13" s="36">
        <v>17.9</v>
      </c>
      <c r="G13" s="36">
        <v>6.39</v>
      </c>
      <c r="H13" s="36">
        <v>0.11</v>
      </c>
      <c r="I13" s="36">
        <v>2.34</v>
      </c>
      <c r="J13" s="36">
        <v>5.68</v>
      </c>
      <c r="K13" s="36">
        <v>2.76</v>
      </c>
      <c r="L13" s="36">
        <v>2.4</v>
      </c>
      <c r="M13" s="36">
        <v>0.23</v>
      </c>
      <c r="N13" s="36">
        <v>1.1</v>
      </c>
      <c r="O13" s="36">
        <v>7</v>
      </c>
      <c r="P13" s="36">
        <v>45</v>
      </c>
      <c r="Q13" s="36"/>
      <c r="R13" s="36">
        <v>17</v>
      </c>
      <c r="S13" s="36">
        <v>91</v>
      </c>
      <c r="T13" s="36">
        <v>1050</v>
      </c>
      <c r="U13" s="36">
        <v>30</v>
      </c>
      <c r="V13" s="36">
        <v>460</v>
      </c>
      <c r="W13" s="36">
        <v>146</v>
      </c>
      <c r="X13" s="36">
        <v>10</v>
      </c>
      <c r="Y13" s="36">
        <v>22</v>
      </c>
      <c r="Z13" s="36">
        <v>16</v>
      </c>
      <c r="AA13" s="36">
        <v>45</v>
      </c>
      <c r="AB13" s="36">
        <v>75</v>
      </c>
      <c r="AC13" s="36">
        <v>32</v>
      </c>
      <c r="AD13" s="36">
        <v>6.1</v>
      </c>
      <c r="AE13" s="36">
        <v>1.4</v>
      </c>
      <c r="AF13" s="36"/>
      <c r="AG13" s="36"/>
      <c r="AH13" s="36"/>
      <c r="AI13" s="36"/>
      <c r="AJ13" s="36">
        <v>2.1</v>
      </c>
      <c r="AK13" s="36">
        <v>0.2</v>
      </c>
      <c r="AL13" s="36"/>
      <c r="AM13" s="36"/>
      <c r="AN13" s="36"/>
      <c r="AO13" s="36"/>
      <c r="AP13" s="36"/>
      <c r="AQ13" s="36" t="e">
        <f t="shared" si="0"/>
        <v>#DIV/0!</v>
      </c>
      <c r="AR13" s="58"/>
    </row>
    <row r="14" spans="1:44" s="19" customFormat="1" ht="12.75">
      <c r="A14" s="17" t="s">
        <v>46</v>
      </c>
      <c r="B14" s="18" t="s">
        <v>161</v>
      </c>
      <c r="C14" s="18" t="s">
        <v>35</v>
      </c>
      <c r="D14" s="36">
        <v>56.5</v>
      </c>
      <c r="E14" s="36">
        <v>0.762</v>
      </c>
      <c r="F14" s="36">
        <v>18.4</v>
      </c>
      <c r="G14" s="36">
        <v>7.35</v>
      </c>
      <c r="H14" s="36">
        <v>0.14</v>
      </c>
      <c r="I14" s="36">
        <v>2.3</v>
      </c>
      <c r="J14" s="36">
        <v>7.01</v>
      </c>
      <c r="K14" s="36">
        <v>2.62</v>
      </c>
      <c r="L14" s="36">
        <v>2.13</v>
      </c>
      <c r="M14" s="36">
        <v>0.18</v>
      </c>
      <c r="N14" s="36">
        <v>1.45</v>
      </c>
      <c r="O14" s="36">
        <v>6</v>
      </c>
      <c r="P14" s="36">
        <v>18</v>
      </c>
      <c r="Q14" s="36"/>
      <c r="R14" s="36">
        <v>14</v>
      </c>
      <c r="S14" s="36">
        <v>97</v>
      </c>
      <c r="T14" s="36">
        <v>459</v>
      </c>
      <c r="U14" s="36">
        <v>19</v>
      </c>
      <c r="V14" s="36">
        <v>352</v>
      </c>
      <c r="W14" s="36">
        <v>159</v>
      </c>
      <c r="X14" s="36">
        <v>12</v>
      </c>
      <c r="Y14" s="36">
        <v>25</v>
      </c>
      <c r="Z14" s="36">
        <v>11</v>
      </c>
      <c r="AA14" s="36">
        <v>32</v>
      </c>
      <c r="AB14" s="36">
        <v>61</v>
      </c>
      <c r="AC14" s="36">
        <v>27</v>
      </c>
      <c r="AD14" s="36">
        <v>5.6</v>
      </c>
      <c r="AE14" s="36">
        <v>1.1</v>
      </c>
      <c r="AF14" s="36"/>
      <c r="AG14" s="36"/>
      <c r="AH14" s="36"/>
      <c r="AI14" s="36"/>
      <c r="AJ14" s="36">
        <v>2.6</v>
      </c>
      <c r="AK14" s="36">
        <v>0.29</v>
      </c>
      <c r="AL14" s="36"/>
      <c r="AM14" s="36"/>
      <c r="AN14" s="36"/>
      <c r="AO14" s="36"/>
      <c r="AP14" s="36"/>
      <c r="AQ14" s="36" t="e">
        <f t="shared" si="0"/>
        <v>#DIV/0!</v>
      </c>
      <c r="AR14" s="58"/>
    </row>
    <row r="15" spans="1:44" s="19" customFormat="1" ht="12.75">
      <c r="A15" s="17" t="s">
        <v>47</v>
      </c>
      <c r="B15" s="18" t="s">
        <v>48</v>
      </c>
      <c r="C15" s="18" t="s">
        <v>35</v>
      </c>
      <c r="D15" s="36">
        <v>56.8</v>
      </c>
      <c r="E15" s="36">
        <v>0.81</v>
      </c>
      <c r="F15" s="36">
        <v>18.7</v>
      </c>
      <c r="G15" s="36">
        <v>8.3</v>
      </c>
      <c r="H15" s="36">
        <v>0.14</v>
      </c>
      <c r="I15" s="36">
        <v>2.76</v>
      </c>
      <c r="J15" s="36">
        <v>7.11</v>
      </c>
      <c r="K15" s="36">
        <v>2.68</v>
      </c>
      <c r="L15" s="36">
        <v>2.03</v>
      </c>
      <c r="M15" s="36">
        <v>0.19</v>
      </c>
      <c r="N15" s="36">
        <v>0.7</v>
      </c>
      <c r="O15" s="36">
        <v>9</v>
      </c>
      <c r="P15" s="36">
        <v>42</v>
      </c>
      <c r="Q15" s="36"/>
      <c r="R15" s="36">
        <v>18</v>
      </c>
      <c r="S15" s="36">
        <v>88</v>
      </c>
      <c r="T15" s="36">
        <v>516</v>
      </c>
      <c r="U15" s="36">
        <v>8</v>
      </c>
      <c r="V15" s="36">
        <v>361</v>
      </c>
      <c r="W15" s="36">
        <v>145</v>
      </c>
      <c r="X15" s="36">
        <v>9</v>
      </c>
      <c r="Y15" s="36">
        <v>29</v>
      </c>
      <c r="Z15" s="36">
        <v>10</v>
      </c>
      <c r="AA15" s="36">
        <v>28</v>
      </c>
      <c r="AB15" s="36">
        <v>53</v>
      </c>
      <c r="AC15" s="36">
        <v>24</v>
      </c>
      <c r="AD15" s="36">
        <v>5</v>
      </c>
      <c r="AE15" s="36">
        <v>1</v>
      </c>
      <c r="AF15" s="36"/>
      <c r="AG15" s="36"/>
      <c r="AH15" s="36"/>
      <c r="AI15" s="36"/>
      <c r="AJ15" s="36">
        <v>2.8</v>
      </c>
      <c r="AK15" s="36">
        <v>0.3</v>
      </c>
      <c r="AL15" s="36"/>
      <c r="AM15" s="36"/>
      <c r="AN15" s="36"/>
      <c r="AO15" s="36"/>
      <c r="AP15" s="36"/>
      <c r="AQ15" s="36" t="e">
        <f t="shared" si="0"/>
        <v>#DIV/0!</v>
      </c>
      <c r="AR15" s="58"/>
    </row>
    <row r="16" spans="1:44" s="19" customFormat="1" ht="12.75">
      <c r="A16" s="17" t="s">
        <v>49</v>
      </c>
      <c r="B16" s="18" t="s">
        <v>50</v>
      </c>
      <c r="C16" s="18" t="s">
        <v>35</v>
      </c>
      <c r="D16" s="36">
        <v>56.5</v>
      </c>
      <c r="E16" s="36">
        <v>0.808</v>
      </c>
      <c r="F16" s="36">
        <v>17</v>
      </c>
      <c r="G16" s="36">
        <v>7.46</v>
      </c>
      <c r="H16" s="36">
        <v>0.12</v>
      </c>
      <c r="I16" s="36">
        <v>2.94</v>
      </c>
      <c r="J16" s="36">
        <v>7.15</v>
      </c>
      <c r="K16" s="36">
        <v>3.19</v>
      </c>
      <c r="L16" s="36">
        <v>2.49</v>
      </c>
      <c r="M16" s="36">
        <v>0.3</v>
      </c>
      <c r="N16" s="36">
        <v>0.5</v>
      </c>
      <c r="O16" s="36">
        <v>18</v>
      </c>
      <c r="P16" s="36">
        <v>73</v>
      </c>
      <c r="Q16" s="36"/>
      <c r="R16" s="36">
        <v>21</v>
      </c>
      <c r="S16" s="36">
        <v>68</v>
      </c>
      <c r="T16" s="36">
        <v>1550</v>
      </c>
      <c r="U16" s="36">
        <v>23</v>
      </c>
      <c r="V16" s="36">
        <v>771</v>
      </c>
      <c r="W16" s="36">
        <v>183</v>
      </c>
      <c r="X16" s="36">
        <v>10</v>
      </c>
      <c r="Y16" s="36">
        <v>22</v>
      </c>
      <c r="Z16" s="36">
        <v>16</v>
      </c>
      <c r="AA16" s="36">
        <v>42</v>
      </c>
      <c r="AB16" s="36">
        <v>79</v>
      </c>
      <c r="AC16" s="36">
        <v>31</v>
      </c>
      <c r="AD16" s="36">
        <v>6.2</v>
      </c>
      <c r="AE16" s="36">
        <v>1.6</v>
      </c>
      <c r="AF16" s="36"/>
      <c r="AG16" s="36"/>
      <c r="AH16" s="36"/>
      <c r="AI16" s="36"/>
      <c r="AJ16" s="36">
        <v>2</v>
      </c>
      <c r="AK16" s="36">
        <v>0.22</v>
      </c>
      <c r="AL16" s="36"/>
      <c r="AM16" s="36"/>
      <c r="AN16" s="36"/>
      <c r="AO16" s="36"/>
      <c r="AP16" s="36"/>
      <c r="AQ16" s="36" t="e">
        <f t="shared" si="0"/>
        <v>#DIV/0!</v>
      </c>
      <c r="AR16" s="58"/>
    </row>
    <row r="17" spans="1:44" s="19" customFormat="1" ht="12.75">
      <c r="A17" s="17" t="s">
        <v>51</v>
      </c>
      <c r="B17" s="18" t="s">
        <v>52</v>
      </c>
      <c r="C17" s="18" t="s">
        <v>35</v>
      </c>
      <c r="D17" s="36">
        <v>59.2</v>
      </c>
      <c r="E17" s="36">
        <v>0.714</v>
      </c>
      <c r="F17" s="36">
        <v>17.5</v>
      </c>
      <c r="G17" s="36">
        <v>6.77</v>
      </c>
      <c r="H17" s="36">
        <v>0.15</v>
      </c>
      <c r="I17" s="36">
        <v>2.01</v>
      </c>
      <c r="J17" s="36">
        <v>6.39</v>
      </c>
      <c r="K17" s="36">
        <v>2.81</v>
      </c>
      <c r="L17" s="36">
        <v>2.35</v>
      </c>
      <c r="M17" s="36">
        <v>0.19</v>
      </c>
      <c r="N17" s="36">
        <v>1.75</v>
      </c>
      <c r="O17" s="36">
        <v>6</v>
      </c>
      <c r="P17" s="36">
        <v>20</v>
      </c>
      <c r="Q17" s="36"/>
      <c r="R17" s="36">
        <v>13</v>
      </c>
      <c r="S17" s="36">
        <v>95</v>
      </c>
      <c r="T17" s="36">
        <v>736</v>
      </c>
      <c r="U17" s="36">
        <v>31</v>
      </c>
      <c r="V17" s="36">
        <v>426</v>
      </c>
      <c r="W17" s="36">
        <v>153</v>
      </c>
      <c r="X17" s="36">
        <v>8</v>
      </c>
      <c r="Y17" s="36">
        <v>26</v>
      </c>
      <c r="Z17" s="36">
        <v>14</v>
      </c>
      <c r="AA17" s="36">
        <v>35</v>
      </c>
      <c r="AB17" s="36">
        <v>64</v>
      </c>
      <c r="AC17" s="36">
        <v>25</v>
      </c>
      <c r="AD17" s="36">
        <v>5.1</v>
      </c>
      <c r="AE17" s="36">
        <v>1.1</v>
      </c>
      <c r="AF17" s="36"/>
      <c r="AG17" s="36"/>
      <c r="AH17" s="36"/>
      <c r="AI17" s="36"/>
      <c r="AJ17" s="36">
        <v>2.8</v>
      </c>
      <c r="AK17" s="36">
        <v>0.31</v>
      </c>
      <c r="AL17" s="36"/>
      <c r="AM17" s="36"/>
      <c r="AN17" s="36"/>
      <c r="AO17" s="36"/>
      <c r="AP17" s="36"/>
      <c r="AQ17" s="36" t="e">
        <f t="shared" si="0"/>
        <v>#DIV/0!</v>
      </c>
      <c r="AR17" s="58"/>
    </row>
    <row r="18" spans="1:44" s="19" customFormat="1" ht="12.75">
      <c r="A18" s="17" t="s">
        <v>53</v>
      </c>
      <c r="B18" s="18" t="s">
        <v>162</v>
      </c>
      <c r="C18" s="18" t="s">
        <v>35</v>
      </c>
      <c r="D18" s="36">
        <v>58.7</v>
      </c>
      <c r="E18" s="36">
        <v>0.664</v>
      </c>
      <c r="F18" s="36">
        <v>18</v>
      </c>
      <c r="G18" s="36">
        <v>7.05</v>
      </c>
      <c r="H18" s="36">
        <v>0.16</v>
      </c>
      <c r="I18" s="36">
        <v>1.98</v>
      </c>
      <c r="J18" s="36">
        <v>6.35</v>
      </c>
      <c r="K18" s="36">
        <v>2.85</v>
      </c>
      <c r="L18" s="36">
        <v>2.33</v>
      </c>
      <c r="M18" s="36">
        <v>0.24</v>
      </c>
      <c r="N18" s="36">
        <v>1.7</v>
      </c>
      <c r="O18" s="36">
        <v>7</v>
      </c>
      <c r="P18" s="36">
        <v>12</v>
      </c>
      <c r="Q18" s="36"/>
      <c r="R18" s="36">
        <v>12</v>
      </c>
      <c r="S18" s="36">
        <v>83</v>
      </c>
      <c r="T18" s="36">
        <v>1040</v>
      </c>
      <c r="U18" s="36">
        <v>31</v>
      </c>
      <c r="V18" s="36">
        <v>503</v>
      </c>
      <c r="W18" s="36">
        <v>174</v>
      </c>
      <c r="X18" s="36">
        <v>10</v>
      </c>
      <c r="Y18" s="36">
        <v>25</v>
      </c>
      <c r="Z18" s="36">
        <v>16</v>
      </c>
      <c r="AA18" s="36">
        <v>41</v>
      </c>
      <c r="AB18" s="36">
        <v>72</v>
      </c>
      <c r="AC18" s="36">
        <v>25</v>
      </c>
      <c r="AD18" s="36">
        <v>5.4</v>
      </c>
      <c r="AE18" s="36">
        <v>1.2</v>
      </c>
      <c r="AF18" s="36"/>
      <c r="AG18" s="36"/>
      <c r="AH18" s="36"/>
      <c r="AI18" s="36"/>
      <c r="AJ18" s="36">
        <v>2.8</v>
      </c>
      <c r="AK18" s="36">
        <v>0.31</v>
      </c>
      <c r="AL18" s="36"/>
      <c r="AM18" s="36"/>
      <c r="AN18" s="36"/>
      <c r="AO18" s="36"/>
      <c r="AP18" s="36"/>
      <c r="AQ18" s="36" t="e">
        <f t="shared" si="0"/>
        <v>#DIV/0!</v>
      </c>
      <c r="AR18" s="58"/>
    </row>
    <row r="19" spans="1:44" s="8" customFormat="1" ht="12.75">
      <c r="A19" s="20" t="s">
        <v>54</v>
      </c>
      <c r="B19" s="21" t="s">
        <v>163</v>
      </c>
      <c r="C19" s="21" t="s">
        <v>35</v>
      </c>
      <c r="D19" s="34">
        <v>57.2</v>
      </c>
      <c r="E19" s="34">
        <v>0.822</v>
      </c>
      <c r="F19" s="34">
        <v>17.8</v>
      </c>
      <c r="G19" s="34">
        <v>7.55</v>
      </c>
      <c r="H19" s="34">
        <v>0.15</v>
      </c>
      <c r="I19" s="34">
        <v>3.09</v>
      </c>
      <c r="J19" s="34">
        <v>7.42</v>
      </c>
      <c r="K19" s="34">
        <v>2.92</v>
      </c>
      <c r="L19" s="34">
        <v>2.25</v>
      </c>
      <c r="M19" s="34">
        <v>0.21</v>
      </c>
      <c r="N19" s="34">
        <v>0.5</v>
      </c>
      <c r="O19" s="34">
        <v>13</v>
      </c>
      <c r="P19" s="34">
        <v>63</v>
      </c>
      <c r="Q19" s="34"/>
      <c r="R19" s="34">
        <v>22</v>
      </c>
      <c r="S19" s="34">
        <v>81</v>
      </c>
      <c r="T19" s="34">
        <v>980</v>
      </c>
      <c r="U19" s="34">
        <v>50</v>
      </c>
      <c r="V19" s="34">
        <v>523</v>
      </c>
      <c r="W19" s="34">
        <v>141</v>
      </c>
      <c r="X19" s="34">
        <v>8</v>
      </c>
      <c r="Y19" s="34">
        <v>26</v>
      </c>
      <c r="Z19" s="34">
        <v>14</v>
      </c>
      <c r="AA19" s="34">
        <v>35</v>
      </c>
      <c r="AB19" s="34">
        <v>68</v>
      </c>
      <c r="AC19" s="34">
        <v>25</v>
      </c>
      <c r="AD19" s="34">
        <v>5.4</v>
      </c>
      <c r="AE19" s="34">
        <v>1.2</v>
      </c>
      <c r="AF19" s="34"/>
      <c r="AG19" s="34"/>
      <c r="AH19" s="34"/>
      <c r="AI19" s="34"/>
      <c r="AJ19" s="34">
        <v>2.9</v>
      </c>
      <c r="AK19" s="34">
        <v>0.31</v>
      </c>
      <c r="AL19" s="34"/>
      <c r="AM19" s="34"/>
      <c r="AN19" s="34"/>
      <c r="AO19" s="34"/>
      <c r="AP19" s="34"/>
      <c r="AQ19" s="36" t="e">
        <f t="shared" si="0"/>
        <v>#DIV/0!</v>
      </c>
      <c r="AR19" s="58"/>
    </row>
    <row r="20" spans="1:44" s="8" customFormat="1" ht="12.75">
      <c r="A20" s="31" t="s">
        <v>134</v>
      </c>
      <c r="B20" s="22" t="s">
        <v>150</v>
      </c>
      <c r="C20" s="22" t="s">
        <v>132</v>
      </c>
      <c r="D20" s="37">
        <v>62.17</v>
      </c>
      <c r="E20" s="37">
        <v>0.57</v>
      </c>
      <c r="F20" s="37">
        <v>17.81</v>
      </c>
      <c r="G20" s="34">
        <v>6.13</v>
      </c>
      <c r="H20" s="37">
        <v>0.13</v>
      </c>
      <c r="I20" s="37">
        <v>2.04</v>
      </c>
      <c r="J20" s="37">
        <v>5.41</v>
      </c>
      <c r="K20" s="37">
        <v>3.2</v>
      </c>
      <c r="L20" s="37">
        <v>2.28</v>
      </c>
      <c r="M20" s="37">
        <v>0.21</v>
      </c>
      <c r="N20" s="37">
        <v>0.55</v>
      </c>
      <c r="O20" s="37">
        <v>87</v>
      </c>
      <c r="P20" s="37">
        <v>101</v>
      </c>
      <c r="Q20" s="37">
        <v>80</v>
      </c>
      <c r="R20" s="37">
        <v>17</v>
      </c>
      <c r="S20" s="37">
        <v>87</v>
      </c>
      <c r="T20" s="37">
        <v>1313</v>
      </c>
      <c r="U20" s="37">
        <v>31</v>
      </c>
      <c r="V20" s="37">
        <v>623</v>
      </c>
      <c r="W20" s="37">
        <v>155</v>
      </c>
      <c r="X20" s="37">
        <v>11</v>
      </c>
      <c r="Y20" s="37">
        <v>22</v>
      </c>
      <c r="Z20" s="37">
        <v>11</v>
      </c>
      <c r="AA20" s="37">
        <v>36.3</v>
      </c>
      <c r="AB20" s="37">
        <v>64.24</v>
      </c>
      <c r="AC20" s="37">
        <v>25.06</v>
      </c>
      <c r="AD20" s="37">
        <v>4.82</v>
      </c>
      <c r="AE20" s="37">
        <v>1.24</v>
      </c>
      <c r="AF20" s="37">
        <v>4.21</v>
      </c>
      <c r="AG20" s="37">
        <v>3.69</v>
      </c>
      <c r="AH20" s="37">
        <v>0.66</v>
      </c>
      <c r="AI20" s="37">
        <v>1.83</v>
      </c>
      <c r="AJ20" s="37">
        <v>1.83</v>
      </c>
      <c r="AK20" s="37">
        <v>0.32</v>
      </c>
      <c r="AL20" s="37">
        <v>0.70796</v>
      </c>
      <c r="AM20" s="37">
        <v>0.70787</v>
      </c>
      <c r="AN20" s="37">
        <v>0.51238</v>
      </c>
      <c r="AO20" s="37">
        <v>18.855</v>
      </c>
      <c r="AP20" s="37">
        <v>15.668</v>
      </c>
      <c r="AQ20" s="36">
        <f t="shared" si="0"/>
        <v>0.8309732166534075</v>
      </c>
      <c r="AR20" s="58">
        <f>[1]!AgePb76($AQ$20)</f>
        <v>4975.772439382207</v>
      </c>
    </row>
    <row r="21" spans="1:44" s="8" customFormat="1" ht="12.75">
      <c r="A21" s="31" t="s">
        <v>135</v>
      </c>
      <c r="B21" s="22" t="s">
        <v>37</v>
      </c>
      <c r="C21" s="22" t="s">
        <v>35</v>
      </c>
      <c r="D21" s="37">
        <v>58.34</v>
      </c>
      <c r="E21" s="37">
        <v>0.76</v>
      </c>
      <c r="F21" s="37">
        <v>18.31</v>
      </c>
      <c r="G21" s="34">
        <v>7.65</v>
      </c>
      <c r="H21" s="37">
        <v>0.14</v>
      </c>
      <c r="I21" s="37">
        <v>2.39</v>
      </c>
      <c r="J21" s="37">
        <v>6.74</v>
      </c>
      <c r="K21" s="37">
        <v>3.18</v>
      </c>
      <c r="L21" s="37">
        <v>2.3</v>
      </c>
      <c r="M21" s="37">
        <v>0.19</v>
      </c>
      <c r="N21" s="37">
        <v>0.3</v>
      </c>
      <c r="O21" s="37">
        <v>42</v>
      </c>
      <c r="P21" s="37">
        <v>47</v>
      </c>
      <c r="Q21" s="37">
        <v>116</v>
      </c>
      <c r="R21" s="37">
        <v>22</v>
      </c>
      <c r="S21" s="37">
        <v>91</v>
      </c>
      <c r="T21" s="37">
        <v>1054</v>
      </c>
      <c r="U21" s="37">
        <v>22</v>
      </c>
      <c r="V21" s="37">
        <v>532</v>
      </c>
      <c r="W21" s="37">
        <v>158</v>
      </c>
      <c r="X21" s="37">
        <v>9</v>
      </c>
      <c r="Y21" s="37">
        <v>26</v>
      </c>
      <c r="Z21" s="37">
        <v>13</v>
      </c>
      <c r="AA21" s="37">
        <v>31.76</v>
      </c>
      <c r="AB21" s="37">
        <v>55.53</v>
      </c>
      <c r="AC21" s="37">
        <v>24.86</v>
      </c>
      <c r="AD21" s="37">
        <v>4.83</v>
      </c>
      <c r="AE21" s="37">
        <v>1.36</v>
      </c>
      <c r="AF21" s="37">
        <v>4.64</v>
      </c>
      <c r="AG21" s="37">
        <v>4.7</v>
      </c>
      <c r="AH21" s="37">
        <v>0.91</v>
      </c>
      <c r="AI21" s="37">
        <v>2.81</v>
      </c>
      <c r="AJ21" s="37">
        <v>2.63</v>
      </c>
      <c r="AK21" s="37">
        <v>0.42</v>
      </c>
      <c r="AL21" s="37">
        <v>0.7081</v>
      </c>
      <c r="AM21" s="37">
        <v>0.708</v>
      </c>
      <c r="AN21" s="37">
        <v>0.5124</v>
      </c>
      <c r="AO21" s="37">
        <v>18.901</v>
      </c>
      <c r="AP21" s="37">
        <v>15.658</v>
      </c>
      <c r="AQ21" s="36">
        <f t="shared" si="0"/>
        <v>0.8284217766255754</v>
      </c>
      <c r="AR21" s="58">
        <f>[1]!AgePb76($AQ$21)</f>
        <v>4971.402788528309</v>
      </c>
    </row>
    <row r="22" spans="1:44" s="8" customFormat="1" ht="12.75">
      <c r="A22" s="31" t="s">
        <v>136</v>
      </c>
      <c r="B22" s="22" t="s">
        <v>38</v>
      </c>
      <c r="C22" s="22" t="s">
        <v>35</v>
      </c>
      <c r="D22" s="37">
        <v>56.33</v>
      </c>
      <c r="E22" s="37">
        <v>0.91</v>
      </c>
      <c r="F22" s="37">
        <v>18.21</v>
      </c>
      <c r="G22" s="34">
        <v>8.55</v>
      </c>
      <c r="H22" s="37">
        <v>0.15</v>
      </c>
      <c r="I22" s="37">
        <v>3.28</v>
      </c>
      <c r="J22" s="37">
        <v>7.55</v>
      </c>
      <c r="K22" s="37">
        <v>3.18</v>
      </c>
      <c r="L22" s="37">
        <v>1.8</v>
      </c>
      <c r="M22" s="37">
        <v>0.14</v>
      </c>
      <c r="N22" s="37">
        <v>0.39</v>
      </c>
      <c r="O22" s="37">
        <v>63</v>
      </c>
      <c r="P22" s="37">
        <v>76</v>
      </c>
      <c r="Q22" s="37">
        <v>182</v>
      </c>
      <c r="R22" s="37">
        <v>30</v>
      </c>
      <c r="S22" s="37">
        <v>73</v>
      </c>
      <c r="T22" s="37">
        <v>391</v>
      </c>
      <c r="U22" s="37">
        <v>12</v>
      </c>
      <c r="V22" s="37">
        <v>343</v>
      </c>
      <c r="W22" s="37">
        <v>136</v>
      </c>
      <c r="X22" s="37">
        <v>8</v>
      </c>
      <c r="Y22" s="37">
        <v>26</v>
      </c>
      <c r="Z22" s="37">
        <v>5</v>
      </c>
      <c r="AA22" s="37">
        <v>19.12</v>
      </c>
      <c r="AB22" s="37">
        <v>36.73</v>
      </c>
      <c r="AC22" s="37">
        <v>18.53</v>
      </c>
      <c r="AD22" s="37">
        <v>4.01</v>
      </c>
      <c r="AE22" s="37">
        <v>1.21</v>
      </c>
      <c r="AF22" s="37">
        <v>4.37</v>
      </c>
      <c r="AG22" s="37">
        <v>4.61</v>
      </c>
      <c r="AH22" s="37">
        <v>0.9</v>
      </c>
      <c r="AI22" s="37">
        <v>2.58</v>
      </c>
      <c r="AJ22" s="37">
        <v>2.5</v>
      </c>
      <c r="AK22" s="37">
        <v>0.4</v>
      </c>
      <c r="AL22" s="37">
        <v>0.70814</v>
      </c>
      <c r="AM22" s="37">
        <v>0.70801</v>
      </c>
      <c r="AN22" s="37">
        <v>0.51247</v>
      </c>
      <c r="AO22" s="37">
        <v>18.918</v>
      </c>
      <c r="AP22" s="37">
        <v>15.689</v>
      </c>
      <c r="AQ22" s="36">
        <f t="shared" si="0"/>
        <v>0.8293159953483455</v>
      </c>
      <c r="AR22" s="58">
        <f>[1]!AgePb76($AQ$22)</f>
        <v>4972.9358727928375</v>
      </c>
    </row>
    <row r="23" spans="43:44" ht="12.75">
      <c r="AQ23" s="36"/>
      <c r="AR23" s="58"/>
    </row>
    <row r="24" spans="1:44" ht="12.75">
      <c r="A24" s="24" t="s">
        <v>165</v>
      </c>
      <c r="AQ24" s="36"/>
      <c r="AR24" s="58"/>
    </row>
    <row r="25" spans="43:44" ht="12.75">
      <c r="AQ25" s="36"/>
      <c r="AR25" s="58"/>
    </row>
    <row r="26" spans="43:44" ht="12.75">
      <c r="AQ26" s="36"/>
      <c r="AR26" s="58"/>
    </row>
    <row r="27" spans="43:44" ht="12.75">
      <c r="AQ27" s="36"/>
      <c r="AR27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A1">
      <selection activeCell="AR2" sqref="AR2:AR18"/>
    </sheetView>
  </sheetViews>
  <sheetFormatPr defaultColWidth="9.140625" defaultRowHeight="12.75"/>
  <cols>
    <col min="1" max="1" width="8.00390625" style="0" bestFit="1" customWidth="1"/>
    <col min="2" max="2" width="28.28125" style="0" bestFit="1" customWidth="1"/>
    <col min="3" max="3" width="16.8515625" style="0" bestFit="1" customWidth="1"/>
  </cols>
  <sheetData>
    <row r="1" spans="1:44" s="13" customFormat="1" ht="15">
      <c r="A1" s="9" t="s">
        <v>0</v>
      </c>
      <c r="B1" s="9" t="s">
        <v>1</v>
      </c>
      <c r="C1" s="9" t="s">
        <v>137</v>
      </c>
      <c r="D1" s="28" t="s">
        <v>138</v>
      </c>
      <c r="E1" s="28" t="s">
        <v>139</v>
      </c>
      <c r="F1" s="28" t="s">
        <v>140</v>
      </c>
      <c r="G1" s="28" t="s">
        <v>141</v>
      </c>
      <c r="H1" s="28" t="s">
        <v>2</v>
      </c>
      <c r="I1" s="28" t="s">
        <v>3</v>
      </c>
      <c r="J1" s="28" t="s">
        <v>4</v>
      </c>
      <c r="K1" s="28" t="s">
        <v>142</v>
      </c>
      <c r="L1" s="28" t="s">
        <v>143</v>
      </c>
      <c r="M1" s="28" t="s">
        <v>144</v>
      </c>
      <c r="N1" s="10" t="s">
        <v>5</v>
      </c>
      <c r="O1" s="11" t="s">
        <v>6</v>
      </c>
      <c r="P1" s="11" t="s">
        <v>7</v>
      </c>
      <c r="Q1" s="11" t="s">
        <v>8</v>
      </c>
      <c r="R1" s="10" t="s">
        <v>9</v>
      </c>
      <c r="S1" s="11" t="s">
        <v>10</v>
      </c>
      <c r="T1" s="11" t="s">
        <v>11</v>
      </c>
      <c r="U1" s="12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32" t="s">
        <v>145</v>
      </c>
      <c r="AM1" s="32" t="s">
        <v>146</v>
      </c>
      <c r="AN1" s="33" t="s">
        <v>147</v>
      </c>
      <c r="AO1" s="33" t="s">
        <v>148</v>
      </c>
      <c r="AP1" s="33" t="s">
        <v>149</v>
      </c>
      <c r="AQ1" s="33" t="s">
        <v>242</v>
      </c>
      <c r="AR1" s="33" t="s">
        <v>243</v>
      </c>
    </row>
    <row r="2" spans="1:44" s="5" customFormat="1" ht="12.75">
      <c r="A2" s="3" t="s">
        <v>88</v>
      </c>
      <c r="B2" s="4" t="s">
        <v>89</v>
      </c>
      <c r="C2" s="4" t="s">
        <v>84</v>
      </c>
      <c r="D2" s="39">
        <v>60.84</v>
      </c>
      <c r="E2" s="39">
        <v>0.71</v>
      </c>
      <c r="F2" s="39">
        <v>17.38</v>
      </c>
      <c r="G2" s="39">
        <v>6.72</v>
      </c>
      <c r="H2" s="39">
        <v>0.14</v>
      </c>
      <c r="I2" s="39">
        <v>2.34</v>
      </c>
      <c r="J2" s="39">
        <v>5.9</v>
      </c>
      <c r="K2" s="39">
        <v>3.13</v>
      </c>
      <c r="L2" s="39">
        <v>2.11</v>
      </c>
      <c r="M2" s="39">
        <v>0.22</v>
      </c>
      <c r="N2" s="39">
        <v>0.38</v>
      </c>
      <c r="O2" s="40">
        <v>3.9</v>
      </c>
      <c r="P2" s="40">
        <v>7</v>
      </c>
      <c r="Q2" s="40">
        <v>93.9</v>
      </c>
      <c r="R2" s="39">
        <v>12.5</v>
      </c>
      <c r="S2" s="40">
        <v>82.5</v>
      </c>
      <c r="T2" s="40">
        <v>448.2</v>
      </c>
      <c r="U2" s="41">
        <v>13.7</v>
      </c>
      <c r="V2" s="40">
        <v>366.7</v>
      </c>
      <c r="W2" s="40">
        <v>151.2</v>
      </c>
      <c r="X2" s="40">
        <v>17</v>
      </c>
      <c r="Y2" s="40">
        <v>20.6</v>
      </c>
      <c r="Z2" s="39">
        <v>9.4</v>
      </c>
      <c r="AA2" s="39">
        <v>30.73</v>
      </c>
      <c r="AB2" s="39">
        <v>60.32</v>
      </c>
      <c r="AC2" s="39">
        <v>22.7</v>
      </c>
      <c r="AD2" s="39">
        <v>4.15</v>
      </c>
      <c r="AE2" s="39">
        <v>1.23</v>
      </c>
      <c r="AF2" s="39">
        <v>3.96</v>
      </c>
      <c r="AG2" s="39">
        <v>3.46</v>
      </c>
      <c r="AH2" s="39">
        <v>0.68</v>
      </c>
      <c r="AI2" s="39">
        <v>1.68</v>
      </c>
      <c r="AJ2" s="39">
        <v>1.84</v>
      </c>
      <c r="AK2" s="39">
        <v>0.3</v>
      </c>
      <c r="AL2" s="42">
        <v>0.707</v>
      </c>
      <c r="AM2" s="42">
        <v>0.70685</v>
      </c>
      <c r="AN2" s="42">
        <v>0.512464</v>
      </c>
      <c r="AO2" s="43">
        <v>18.8184</v>
      </c>
      <c r="AP2" s="43">
        <v>15.6715</v>
      </c>
      <c r="AQ2" s="36">
        <f>(AP2/AO2)</f>
        <v>0.8327753687879947</v>
      </c>
      <c r="AR2" s="52">
        <f>[1]!AgePb76($AQ$2)</f>
        <v>4978.85025942026</v>
      </c>
    </row>
    <row r="3" spans="1:44" s="5" customFormat="1" ht="12.75">
      <c r="A3" s="3" t="s">
        <v>90</v>
      </c>
      <c r="B3" s="4" t="s">
        <v>91</v>
      </c>
      <c r="C3" s="4" t="s">
        <v>35</v>
      </c>
      <c r="D3" s="39">
        <v>57.13</v>
      </c>
      <c r="E3" s="39">
        <v>0.83</v>
      </c>
      <c r="F3" s="39">
        <v>17.21</v>
      </c>
      <c r="G3" s="39">
        <v>7.53</v>
      </c>
      <c r="H3" s="39">
        <v>0.12</v>
      </c>
      <c r="I3" s="39">
        <v>4.63</v>
      </c>
      <c r="J3" s="39">
        <v>8.02</v>
      </c>
      <c r="K3" s="39">
        <v>2.72</v>
      </c>
      <c r="L3" s="39">
        <v>1.58</v>
      </c>
      <c r="M3" s="39">
        <v>0.12</v>
      </c>
      <c r="N3" s="39">
        <v>0.72</v>
      </c>
      <c r="O3" s="40">
        <v>48.6</v>
      </c>
      <c r="P3" s="40">
        <v>165.3</v>
      </c>
      <c r="Q3" s="40">
        <v>172.6</v>
      </c>
      <c r="R3" s="39">
        <v>27.8</v>
      </c>
      <c r="S3" s="40">
        <v>55</v>
      </c>
      <c r="T3" s="40">
        <v>311.1</v>
      </c>
      <c r="U3" s="41">
        <v>9.8</v>
      </c>
      <c r="V3" s="40">
        <v>263.5</v>
      </c>
      <c r="W3" s="40">
        <v>123</v>
      </c>
      <c r="X3" s="40">
        <v>8.5</v>
      </c>
      <c r="Y3" s="40">
        <v>21.7</v>
      </c>
      <c r="Z3" s="39">
        <v>6.1</v>
      </c>
      <c r="AA3" s="39">
        <v>17.82</v>
      </c>
      <c r="AB3" s="39">
        <v>38.16</v>
      </c>
      <c r="AC3" s="39">
        <v>17</v>
      </c>
      <c r="AD3" s="39">
        <v>3.48</v>
      </c>
      <c r="AE3" s="39">
        <v>1.01</v>
      </c>
      <c r="AF3" s="39">
        <v>3.71</v>
      </c>
      <c r="AG3" s="39">
        <v>3.64</v>
      </c>
      <c r="AH3" s="39">
        <v>0.73</v>
      </c>
      <c r="AI3" s="39">
        <v>1.85</v>
      </c>
      <c r="AJ3" s="39">
        <v>2.01</v>
      </c>
      <c r="AK3" s="39">
        <v>0.33</v>
      </c>
      <c r="AL3" s="42">
        <v>0.70912</v>
      </c>
      <c r="AM3" s="42">
        <v>0.70898</v>
      </c>
      <c r="AN3" s="42">
        <v>0.512325</v>
      </c>
      <c r="AO3" s="43"/>
      <c r="AP3" s="43"/>
      <c r="AQ3" s="36" t="e">
        <f>(AP3/AO3)</f>
        <v>#DIV/0!</v>
      </c>
      <c r="AR3" s="58"/>
    </row>
    <row r="4" spans="1:44" s="5" customFormat="1" ht="12.75">
      <c r="A4" s="3" t="s">
        <v>92</v>
      </c>
      <c r="B4" s="4" t="s">
        <v>91</v>
      </c>
      <c r="C4" s="4" t="s">
        <v>35</v>
      </c>
      <c r="D4" s="39">
        <v>59.52</v>
      </c>
      <c r="E4" s="39">
        <v>0.85</v>
      </c>
      <c r="F4" s="39">
        <v>16.96</v>
      </c>
      <c r="G4" s="39">
        <v>6.97</v>
      </c>
      <c r="H4" s="39">
        <v>0.13</v>
      </c>
      <c r="I4" s="39">
        <v>3.47</v>
      </c>
      <c r="J4" s="39">
        <v>6.44</v>
      </c>
      <c r="K4" s="39">
        <v>2.85</v>
      </c>
      <c r="L4" s="39">
        <v>2.44</v>
      </c>
      <c r="M4" s="39">
        <v>0.18</v>
      </c>
      <c r="N4" s="39">
        <v>0.5</v>
      </c>
      <c r="O4" s="40">
        <v>8</v>
      </c>
      <c r="P4" s="40">
        <v>21.8</v>
      </c>
      <c r="Q4" s="40">
        <v>167.1</v>
      </c>
      <c r="R4" s="39">
        <v>24.4</v>
      </c>
      <c r="S4" s="40">
        <v>87.4</v>
      </c>
      <c r="T4" s="40">
        <v>444</v>
      </c>
      <c r="U4" s="41">
        <v>15.1</v>
      </c>
      <c r="V4" s="40">
        <v>292.2</v>
      </c>
      <c r="W4" s="40">
        <v>185.2</v>
      </c>
      <c r="X4" s="40">
        <v>14.3</v>
      </c>
      <c r="Y4" s="40">
        <v>29.7</v>
      </c>
      <c r="Z4" s="39">
        <v>10.1</v>
      </c>
      <c r="AA4" s="39">
        <v>27.2</v>
      </c>
      <c r="AB4" s="39">
        <v>58.3</v>
      </c>
      <c r="AC4" s="39">
        <v>25.5</v>
      </c>
      <c r="AD4" s="39"/>
      <c r="AE4" s="39"/>
      <c r="AF4" s="39"/>
      <c r="AG4" s="39"/>
      <c r="AH4" s="39"/>
      <c r="AI4" s="39"/>
      <c r="AJ4" s="39"/>
      <c r="AK4" s="39"/>
      <c r="AL4" s="42">
        <v>0.708949</v>
      </c>
      <c r="AM4" s="42">
        <v>0.70875</v>
      </c>
      <c r="AN4" s="42"/>
      <c r="AO4" s="43"/>
      <c r="AP4" s="43"/>
      <c r="AQ4" s="36" t="e">
        <f aca="true" t="shared" si="0" ref="AQ4:AQ18">(AP4/AO4)</f>
        <v>#DIV/0!</v>
      </c>
      <c r="AR4" s="58"/>
    </row>
    <row r="5" spans="1:44" s="5" customFormat="1" ht="12.75">
      <c r="A5" s="3" t="s">
        <v>93</v>
      </c>
      <c r="B5" s="4" t="s">
        <v>94</v>
      </c>
      <c r="C5" s="4" t="s">
        <v>36</v>
      </c>
      <c r="D5" s="39">
        <v>59.23</v>
      </c>
      <c r="E5" s="39">
        <v>0.87</v>
      </c>
      <c r="F5" s="39">
        <v>17.19</v>
      </c>
      <c r="G5" s="39">
        <v>7.22</v>
      </c>
      <c r="H5" s="39">
        <v>0.12</v>
      </c>
      <c r="I5" s="39">
        <v>3.45</v>
      </c>
      <c r="J5" s="39">
        <v>6.43</v>
      </c>
      <c r="K5" s="39">
        <v>2.86</v>
      </c>
      <c r="L5" s="39">
        <v>2.53</v>
      </c>
      <c r="M5" s="39">
        <v>0.19</v>
      </c>
      <c r="N5" s="39">
        <v>0.81</v>
      </c>
      <c r="O5" s="40">
        <v>7.7</v>
      </c>
      <c r="P5" s="40">
        <v>24.7</v>
      </c>
      <c r="Q5" s="40">
        <v>171.9</v>
      </c>
      <c r="R5" s="39">
        <v>24.4</v>
      </c>
      <c r="S5" s="40">
        <v>85.7</v>
      </c>
      <c r="T5" s="40">
        <v>445.9</v>
      </c>
      <c r="U5" s="41">
        <v>15.4</v>
      </c>
      <c r="V5" s="40">
        <v>295.8</v>
      </c>
      <c r="W5" s="40">
        <v>186.9</v>
      </c>
      <c r="X5" s="40">
        <v>14.5</v>
      </c>
      <c r="Y5" s="40">
        <v>30.5</v>
      </c>
      <c r="Z5" s="39">
        <v>10.2</v>
      </c>
      <c r="AA5" s="39">
        <v>28.6</v>
      </c>
      <c r="AB5" s="39">
        <v>59.9</v>
      </c>
      <c r="AC5" s="39">
        <v>27.3</v>
      </c>
      <c r="AD5" s="39"/>
      <c r="AE5" s="39"/>
      <c r="AF5" s="39"/>
      <c r="AG5" s="39"/>
      <c r="AH5" s="39"/>
      <c r="AI5" s="39"/>
      <c r="AJ5" s="39"/>
      <c r="AK5" s="39"/>
      <c r="AL5" s="42">
        <v>0.708856</v>
      </c>
      <c r="AM5" s="42">
        <v>0.70867</v>
      </c>
      <c r="AN5" s="42"/>
      <c r="AO5" s="43"/>
      <c r="AP5" s="43"/>
      <c r="AQ5" s="36" t="e">
        <f t="shared" si="0"/>
        <v>#DIV/0!</v>
      </c>
      <c r="AR5" s="58"/>
    </row>
    <row r="6" spans="1:44" s="5" customFormat="1" ht="12.75">
      <c r="A6" s="3" t="s">
        <v>95</v>
      </c>
      <c r="B6" s="4" t="s">
        <v>96</v>
      </c>
      <c r="C6" s="4" t="s">
        <v>36</v>
      </c>
      <c r="D6" s="39">
        <v>58.05</v>
      </c>
      <c r="E6" s="39">
        <v>0.88</v>
      </c>
      <c r="F6" s="39">
        <v>16.79</v>
      </c>
      <c r="G6" s="39">
        <v>7.23</v>
      </c>
      <c r="H6" s="39">
        <v>0.13</v>
      </c>
      <c r="I6" s="39">
        <v>4.66</v>
      </c>
      <c r="J6" s="39">
        <v>7.26</v>
      </c>
      <c r="K6" s="39">
        <v>2.18</v>
      </c>
      <c r="L6" s="39">
        <v>2.36</v>
      </c>
      <c r="M6" s="39">
        <v>0.13</v>
      </c>
      <c r="N6" s="39">
        <v>0.86</v>
      </c>
      <c r="O6" s="40">
        <v>8.1</v>
      </c>
      <c r="P6" s="40">
        <v>56.2</v>
      </c>
      <c r="Q6" s="40">
        <v>171.1</v>
      </c>
      <c r="R6" s="39">
        <v>28.9</v>
      </c>
      <c r="S6" s="40">
        <v>69</v>
      </c>
      <c r="T6" s="40">
        <v>438</v>
      </c>
      <c r="U6" s="41">
        <v>12.1</v>
      </c>
      <c r="V6" s="40">
        <v>274.7</v>
      </c>
      <c r="W6" s="40">
        <v>167.2</v>
      </c>
      <c r="X6" s="40">
        <v>11.2</v>
      </c>
      <c r="Y6" s="40">
        <v>26.1</v>
      </c>
      <c r="Z6" s="39">
        <v>8.4</v>
      </c>
      <c r="AA6" s="39">
        <v>23.91</v>
      </c>
      <c r="AB6" s="39">
        <v>51.84</v>
      </c>
      <c r="AC6" s="39">
        <v>22.5</v>
      </c>
      <c r="AD6" s="39">
        <v>4.57</v>
      </c>
      <c r="AE6" s="39">
        <v>1.25</v>
      </c>
      <c r="AF6" s="39">
        <v>4.64</v>
      </c>
      <c r="AG6" s="39">
        <v>4.42</v>
      </c>
      <c r="AH6" s="39">
        <v>0.89</v>
      </c>
      <c r="AI6" s="39">
        <v>2.29</v>
      </c>
      <c r="AJ6" s="39">
        <v>2.57</v>
      </c>
      <c r="AK6" s="39">
        <v>0.43</v>
      </c>
      <c r="AL6" s="42">
        <v>0.71013</v>
      </c>
      <c r="AM6" s="42">
        <v>0.70996</v>
      </c>
      <c r="AN6" s="42">
        <v>0.512263</v>
      </c>
      <c r="AO6" s="43">
        <v>18.842</v>
      </c>
      <c r="AP6" s="43">
        <v>15.679</v>
      </c>
      <c r="AQ6" s="36">
        <f t="shared" si="0"/>
        <v>0.8321303470969112</v>
      </c>
      <c r="AR6" s="58">
        <f>[1]!AgePb76($AQ$6)</f>
        <v>4977.749468014376</v>
      </c>
    </row>
    <row r="7" spans="1:44" s="5" customFormat="1" ht="12.75">
      <c r="A7" s="3" t="s">
        <v>97</v>
      </c>
      <c r="B7" s="4" t="s">
        <v>98</v>
      </c>
      <c r="C7" s="4" t="s">
        <v>36</v>
      </c>
      <c r="D7" s="39">
        <v>59.03</v>
      </c>
      <c r="E7" s="39">
        <v>0.82</v>
      </c>
      <c r="F7" s="39">
        <v>17.53</v>
      </c>
      <c r="G7" s="39">
        <v>7.39</v>
      </c>
      <c r="H7" s="39">
        <v>0.13</v>
      </c>
      <c r="I7" s="39">
        <v>3.13</v>
      </c>
      <c r="J7" s="39">
        <v>6.32</v>
      </c>
      <c r="K7" s="39">
        <v>2.81</v>
      </c>
      <c r="L7" s="39">
        <v>2.11</v>
      </c>
      <c r="M7" s="39">
        <v>0.22</v>
      </c>
      <c r="N7" s="39">
        <v>0.41</v>
      </c>
      <c r="O7" s="40">
        <v>5.4</v>
      </c>
      <c r="P7" s="40">
        <v>12.6</v>
      </c>
      <c r="Q7" s="40">
        <v>158.8</v>
      </c>
      <c r="R7" s="39">
        <v>23.2</v>
      </c>
      <c r="S7" s="40">
        <v>77.8</v>
      </c>
      <c r="T7" s="40">
        <v>505.3</v>
      </c>
      <c r="U7" s="41">
        <v>10.4</v>
      </c>
      <c r="V7" s="40">
        <v>354.4</v>
      </c>
      <c r="W7" s="40">
        <v>140.9</v>
      </c>
      <c r="X7" s="40">
        <v>17.5</v>
      </c>
      <c r="Y7" s="40">
        <v>24.3</v>
      </c>
      <c r="Z7" s="39">
        <v>9.3</v>
      </c>
      <c r="AA7" s="39">
        <v>32.9</v>
      </c>
      <c r="AB7" s="39">
        <v>58.5</v>
      </c>
      <c r="AC7" s="39">
        <v>26.3</v>
      </c>
      <c r="AD7" s="39"/>
      <c r="AE7" s="39"/>
      <c r="AF7" s="39"/>
      <c r="AG7" s="39"/>
      <c r="AH7" s="39"/>
      <c r="AI7" s="39"/>
      <c r="AJ7" s="39"/>
      <c r="AK7" s="39"/>
      <c r="AL7" s="42">
        <v>0.70759</v>
      </c>
      <c r="AM7" s="42">
        <v>0.7075</v>
      </c>
      <c r="AN7" s="42"/>
      <c r="AO7" s="43"/>
      <c r="AP7" s="43"/>
      <c r="AQ7" s="36" t="e">
        <f t="shared" si="0"/>
        <v>#DIV/0!</v>
      </c>
      <c r="AR7" s="58"/>
    </row>
    <row r="8" spans="1:44" s="5" customFormat="1" ht="12.75">
      <c r="A8" s="3" t="s">
        <v>99</v>
      </c>
      <c r="B8" s="4" t="s">
        <v>100</v>
      </c>
      <c r="C8" s="4" t="s">
        <v>36</v>
      </c>
      <c r="D8" s="39">
        <v>57.18</v>
      </c>
      <c r="E8" s="39">
        <v>1.1</v>
      </c>
      <c r="F8" s="39">
        <v>17.5</v>
      </c>
      <c r="G8" s="39">
        <v>8.33</v>
      </c>
      <c r="H8" s="39">
        <v>0.16</v>
      </c>
      <c r="I8" s="39">
        <v>2.96</v>
      </c>
      <c r="J8" s="39">
        <v>6.96</v>
      </c>
      <c r="K8" s="39">
        <v>2.93</v>
      </c>
      <c r="L8" s="39">
        <v>2</v>
      </c>
      <c r="M8" s="39">
        <v>0.22</v>
      </c>
      <c r="N8" s="39">
        <v>0.45</v>
      </c>
      <c r="O8" s="40">
        <v>4.8</v>
      </c>
      <c r="P8" s="40">
        <v>9.8</v>
      </c>
      <c r="Q8" s="40">
        <v>182.3</v>
      </c>
      <c r="R8" s="39">
        <v>20.7</v>
      </c>
      <c r="S8" s="40">
        <v>70.2</v>
      </c>
      <c r="T8" s="40">
        <v>368.2</v>
      </c>
      <c r="U8" s="41">
        <v>9</v>
      </c>
      <c r="V8" s="40">
        <v>342</v>
      </c>
      <c r="W8" s="40">
        <v>144.6</v>
      </c>
      <c r="X8" s="40">
        <v>15.3</v>
      </c>
      <c r="Y8" s="40">
        <v>28.2</v>
      </c>
      <c r="Z8" s="39">
        <v>6.6</v>
      </c>
      <c r="AA8" s="39">
        <v>24.51</v>
      </c>
      <c r="AB8" s="39">
        <v>51.66</v>
      </c>
      <c r="AC8" s="39">
        <v>23.3</v>
      </c>
      <c r="AD8" s="39">
        <v>4.92</v>
      </c>
      <c r="AE8" s="39">
        <v>1.41</v>
      </c>
      <c r="AF8" s="39">
        <v>5.23</v>
      </c>
      <c r="AG8" s="39">
        <v>4.83</v>
      </c>
      <c r="AH8" s="39">
        <v>0.97</v>
      </c>
      <c r="AI8" s="39">
        <v>2.45</v>
      </c>
      <c r="AJ8" s="39">
        <v>2.66</v>
      </c>
      <c r="AK8" s="39">
        <v>0.44</v>
      </c>
      <c r="AL8" s="42">
        <v>0.70786</v>
      </c>
      <c r="AM8" s="42">
        <v>0.70776</v>
      </c>
      <c r="AN8" s="42">
        <v>0.512438</v>
      </c>
      <c r="AO8" s="43">
        <v>18.8657</v>
      </c>
      <c r="AP8" s="43">
        <v>15.6704</v>
      </c>
      <c r="AQ8" s="36">
        <f t="shared" si="0"/>
        <v>0.8306291311745655</v>
      </c>
      <c r="AR8" s="58">
        <f>[1]!AgePb76($AQ$8)</f>
        <v>4975.183983725923</v>
      </c>
    </row>
    <row r="9" spans="1:44" s="5" customFormat="1" ht="12.75">
      <c r="A9" s="3" t="s">
        <v>101</v>
      </c>
      <c r="B9" s="4" t="s">
        <v>102</v>
      </c>
      <c r="C9" s="4" t="s">
        <v>36</v>
      </c>
      <c r="D9" s="39">
        <v>59.36</v>
      </c>
      <c r="E9" s="39">
        <v>0.78</v>
      </c>
      <c r="F9" s="39">
        <v>18.02</v>
      </c>
      <c r="G9" s="39">
        <v>7.09</v>
      </c>
      <c r="H9" s="39">
        <v>0.14</v>
      </c>
      <c r="I9" s="39">
        <v>3.21</v>
      </c>
      <c r="J9" s="39">
        <v>6.56</v>
      </c>
      <c r="K9" s="39">
        <v>2.9</v>
      </c>
      <c r="L9" s="39">
        <v>1.69</v>
      </c>
      <c r="M9" s="39">
        <v>0.13</v>
      </c>
      <c r="N9" s="39">
        <v>0.41</v>
      </c>
      <c r="O9" s="40">
        <v>5.5</v>
      </c>
      <c r="P9" s="40">
        <v>14.4</v>
      </c>
      <c r="Q9" s="40">
        <v>127</v>
      </c>
      <c r="R9" s="39">
        <v>22</v>
      </c>
      <c r="S9" s="40">
        <v>58.7</v>
      </c>
      <c r="T9" s="40">
        <v>384.5</v>
      </c>
      <c r="U9" s="41">
        <v>8.4</v>
      </c>
      <c r="V9" s="40">
        <v>259.3</v>
      </c>
      <c r="W9" s="40">
        <v>145.7</v>
      </c>
      <c r="X9" s="40">
        <v>9.2</v>
      </c>
      <c r="Y9" s="40">
        <v>26.3</v>
      </c>
      <c r="Z9" s="39">
        <v>7.3</v>
      </c>
      <c r="AA9" s="39">
        <v>22.11</v>
      </c>
      <c r="AB9" s="39">
        <v>46.83</v>
      </c>
      <c r="AC9" s="39">
        <v>19.3</v>
      </c>
      <c r="AD9" s="39">
        <v>3.94</v>
      </c>
      <c r="AE9" s="39">
        <v>1.13</v>
      </c>
      <c r="AF9" s="39">
        <v>4.23</v>
      </c>
      <c r="AG9" s="39">
        <v>4.22</v>
      </c>
      <c r="AH9" s="39">
        <v>0.87</v>
      </c>
      <c r="AI9" s="39">
        <v>2.3</v>
      </c>
      <c r="AJ9" s="39">
        <v>2.64</v>
      </c>
      <c r="AK9" s="39">
        <v>0.44</v>
      </c>
      <c r="AL9" s="42">
        <v>0.70893</v>
      </c>
      <c r="AM9" s="42">
        <v>0.70878</v>
      </c>
      <c r="AN9" s="42">
        <v>0.512329</v>
      </c>
      <c r="AO9" s="43">
        <v>18.8058</v>
      </c>
      <c r="AP9" s="43">
        <v>15.685</v>
      </c>
      <c r="AQ9" s="36">
        <f t="shared" si="0"/>
        <v>0.8340511969711472</v>
      </c>
      <c r="AR9" s="58">
        <f>[1]!AgePb76($AQ$9)</f>
        <v>4981.024916524004</v>
      </c>
    </row>
    <row r="10" spans="1:44" s="5" customFormat="1" ht="12.75">
      <c r="A10" s="3" t="s">
        <v>103</v>
      </c>
      <c r="B10" s="4" t="s">
        <v>105</v>
      </c>
      <c r="C10" s="4" t="s">
        <v>104</v>
      </c>
      <c r="D10" s="39">
        <v>73.88</v>
      </c>
      <c r="E10" s="39">
        <v>0.21</v>
      </c>
      <c r="F10" s="39">
        <v>13.62</v>
      </c>
      <c r="G10" s="39">
        <v>1.8</v>
      </c>
      <c r="H10" s="39">
        <v>0.05</v>
      </c>
      <c r="I10" s="39">
        <v>0.33</v>
      </c>
      <c r="J10" s="39">
        <v>1.38</v>
      </c>
      <c r="K10" s="39">
        <v>2.49</v>
      </c>
      <c r="L10" s="39">
        <v>5.64</v>
      </c>
      <c r="M10" s="39">
        <v>0.05</v>
      </c>
      <c r="N10" s="39">
        <v>3.15</v>
      </c>
      <c r="O10" s="40">
        <v>4.2</v>
      </c>
      <c r="P10" s="40">
        <v>4.8</v>
      </c>
      <c r="Q10" s="40">
        <v>17.6</v>
      </c>
      <c r="R10" s="39">
        <v>4.1</v>
      </c>
      <c r="S10" s="40">
        <v>207.2</v>
      </c>
      <c r="T10" s="40">
        <v>706.5</v>
      </c>
      <c r="U10" s="41">
        <v>24.8</v>
      </c>
      <c r="V10" s="40">
        <v>139.2</v>
      </c>
      <c r="W10" s="40">
        <v>166.3</v>
      </c>
      <c r="X10" s="40">
        <v>25.7</v>
      </c>
      <c r="Y10" s="40">
        <v>19.6</v>
      </c>
      <c r="Z10" s="39">
        <v>28.4</v>
      </c>
      <c r="AA10" s="39">
        <v>43.01</v>
      </c>
      <c r="AB10" s="39">
        <v>77.49</v>
      </c>
      <c r="AC10" s="39">
        <v>22.7</v>
      </c>
      <c r="AD10" s="39">
        <v>3.76</v>
      </c>
      <c r="AE10" s="39">
        <v>0.61</v>
      </c>
      <c r="AF10" s="39">
        <v>3.22</v>
      </c>
      <c r="AG10" s="39">
        <v>2.88</v>
      </c>
      <c r="AH10" s="39">
        <v>0.57</v>
      </c>
      <c r="AI10" s="39">
        <v>1.42</v>
      </c>
      <c r="AJ10" s="39">
        <v>1.85</v>
      </c>
      <c r="AK10" s="39">
        <v>0.31</v>
      </c>
      <c r="AL10" s="42">
        <v>0.7073</v>
      </c>
      <c r="AM10" s="42">
        <v>0.70668</v>
      </c>
      <c r="AN10" s="42">
        <v>0.512447</v>
      </c>
      <c r="AO10" s="43">
        <v>18.8835</v>
      </c>
      <c r="AP10" s="43">
        <v>15.6714</v>
      </c>
      <c r="AQ10" s="36">
        <f t="shared" si="0"/>
        <v>0.8298991182778616</v>
      </c>
      <c r="AR10" s="58">
        <f>[1]!AgePb76($AQ$10)</f>
        <v>4973.934655859485</v>
      </c>
    </row>
    <row r="11" spans="1:44" s="5" customFormat="1" ht="12.75">
      <c r="A11" s="3" t="s">
        <v>106</v>
      </c>
      <c r="B11" s="4" t="s">
        <v>108</v>
      </c>
      <c r="C11" s="4" t="s">
        <v>107</v>
      </c>
      <c r="D11" s="39">
        <v>68.28</v>
      </c>
      <c r="E11" s="39">
        <v>0.33</v>
      </c>
      <c r="F11" s="39">
        <v>15.49</v>
      </c>
      <c r="G11" s="39">
        <v>4</v>
      </c>
      <c r="H11" s="39">
        <v>0.09</v>
      </c>
      <c r="I11" s="39">
        <v>1.48</v>
      </c>
      <c r="J11" s="39">
        <v>3.79</v>
      </c>
      <c r="K11" s="39">
        <v>2.75</v>
      </c>
      <c r="L11" s="39">
        <v>2.73</v>
      </c>
      <c r="M11" s="39">
        <v>0.14</v>
      </c>
      <c r="N11" s="39">
        <v>3.19</v>
      </c>
      <c r="O11" s="40">
        <v>4.5</v>
      </c>
      <c r="P11" s="40">
        <v>9</v>
      </c>
      <c r="Q11" s="40">
        <v>55.7</v>
      </c>
      <c r="R11" s="39">
        <v>10.7</v>
      </c>
      <c r="S11" s="40">
        <v>102.8</v>
      </c>
      <c r="T11" s="40">
        <v>521.8</v>
      </c>
      <c r="U11" s="41">
        <v>17.6</v>
      </c>
      <c r="V11" s="40">
        <v>292.9</v>
      </c>
      <c r="W11" s="40">
        <v>109.2</v>
      </c>
      <c r="X11" s="40">
        <v>15.4</v>
      </c>
      <c r="Y11" s="40">
        <v>13.8</v>
      </c>
      <c r="Z11" s="39">
        <v>10.4</v>
      </c>
      <c r="AA11" s="39">
        <v>29.7</v>
      </c>
      <c r="AB11" s="39">
        <v>51.8</v>
      </c>
      <c r="AC11" s="39">
        <v>19.2</v>
      </c>
      <c r="AD11" s="39"/>
      <c r="AE11" s="39"/>
      <c r="AF11" s="39"/>
      <c r="AG11" s="39"/>
      <c r="AH11" s="39"/>
      <c r="AI11" s="39"/>
      <c r="AJ11" s="39"/>
      <c r="AK11" s="39"/>
      <c r="AL11" s="42">
        <v>0.70827</v>
      </c>
      <c r="AM11" s="42">
        <v>0.70812</v>
      </c>
      <c r="AN11" s="42"/>
      <c r="AO11" s="43"/>
      <c r="AP11" s="43"/>
      <c r="AQ11" s="36" t="e">
        <f t="shared" si="0"/>
        <v>#DIV/0!</v>
      </c>
      <c r="AR11" s="58"/>
    </row>
    <row r="12" spans="1:44" s="5" customFormat="1" ht="12.75">
      <c r="A12" s="3" t="s">
        <v>109</v>
      </c>
      <c r="B12" s="4" t="s">
        <v>111</v>
      </c>
      <c r="C12" s="4" t="s">
        <v>110</v>
      </c>
      <c r="D12" s="39">
        <v>64.48</v>
      </c>
      <c r="E12" s="39">
        <v>0.59</v>
      </c>
      <c r="F12" s="39">
        <v>16.39</v>
      </c>
      <c r="G12" s="39">
        <v>4.27</v>
      </c>
      <c r="H12" s="39">
        <v>0.15</v>
      </c>
      <c r="I12" s="39">
        <v>2.02</v>
      </c>
      <c r="J12" s="39">
        <v>4.87</v>
      </c>
      <c r="K12" s="39">
        <v>2.7</v>
      </c>
      <c r="L12" s="39">
        <v>3.81</v>
      </c>
      <c r="M12" s="39">
        <v>0.3</v>
      </c>
      <c r="N12" s="39">
        <v>2.47</v>
      </c>
      <c r="O12" s="40">
        <v>8.2</v>
      </c>
      <c r="P12" s="40">
        <v>10.9</v>
      </c>
      <c r="Q12" s="40">
        <v>101.6</v>
      </c>
      <c r="R12" s="39">
        <v>13.2</v>
      </c>
      <c r="S12" s="40">
        <v>135.3</v>
      </c>
      <c r="T12" s="40">
        <v>887.9</v>
      </c>
      <c r="U12" s="41">
        <v>18.4</v>
      </c>
      <c r="V12" s="40">
        <v>454.9</v>
      </c>
      <c r="W12" s="40">
        <v>169.2</v>
      </c>
      <c r="X12" s="40">
        <v>46.9</v>
      </c>
      <c r="Y12" s="40">
        <v>19.2</v>
      </c>
      <c r="Z12" s="39">
        <v>21.7</v>
      </c>
      <c r="AA12" s="39">
        <v>45.11</v>
      </c>
      <c r="AB12" s="39">
        <v>80.1</v>
      </c>
      <c r="AC12" s="39">
        <v>25.1</v>
      </c>
      <c r="AD12" s="39">
        <v>4.05</v>
      </c>
      <c r="AE12" s="39">
        <v>1.14</v>
      </c>
      <c r="AF12" s="39">
        <v>3.61</v>
      </c>
      <c r="AG12" s="39">
        <v>3.03</v>
      </c>
      <c r="AH12" s="39">
        <v>0.6</v>
      </c>
      <c r="AI12" s="39">
        <v>1.44</v>
      </c>
      <c r="AJ12" s="39">
        <v>1.74</v>
      </c>
      <c r="AK12" s="39">
        <v>0.29</v>
      </c>
      <c r="AL12" s="42">
        <v>0.705317</v>
      </c>
      <c r="AM12" s="42">
        <v>0.70516</v>
      </c>
      <c r="AN12" s="42">
        <v>0.512627</v>
      </c>
      <c r="AO12" s="43">
        <v>19.0641</v>
      </c>
      <c r="AP12" s="43">
        <v>15.6759</v>
      </c>
      <c r="AQ12" s="36">
        <f t="shared" si="0"/>
        <v>0.8222732780461706</v>
      </c>
      <c r="AR12" s="58">
        <f>[1]!AgePb76($AQ$12)</f>
        <v>4960.813691094784</v>
      </c>
    </row>
    <row r="13" spans="1:44" s="5" customFormat="1" ht="12.75">
      <c r="A13" s="3" t="s">
        <v>112</v>
      </c>
      <c r="B13" s="4" t="s">
        <v>113</v>
      </c>
      <c r="C13" s="4" t="s">
        <v>35</v>
      </c>
      <c r="D13" s="39">
        <v>66.37</v>
      </c>
      <c r="E13" s="39">
        <v>0.81</v>
      </c>
      <c r="F13" s="39">
        <v>15.41</v>
      </c>
      <c r="G13" s="39">
        <v>5.68</v>
      </c>
      <c r="H13" s="39">
        <v>0.05</v>
      </c>
      <c r="I13" s="39">
        <v>0.58</v>
      </c>
      <c r="J13" s="39">
        <v>3.22</v>
      </c>
      <c r="K13" s="39">
        <v>3.86</v>
      </c>
      <c r="L13" s="39">
        <v>3.56</v>
      </c>
      <c r="M13" s="39">
        <v>0.23</v>
      </c>
      <c r="N13" s="39">
        <v>1.08</v>
      </c>
      <c r="O13" s="40">
        <v>3.2</v>
      </c>
      <c r="P13" s="40">
        <v>4</v>
      </c>
      <c r="Q13" s="40">
        <v>47.6</v>
      </c>
      <c r="R13" s="39">
        <v>18.4</v>
      </c>
      <c r="S13" s="40">
        <v>132.9</v>
      </c>
      <c r="T13" s="40">
        <v>709.8</v>
      </c>
      <c r="U13" s="41">
        <v>16.5</v>
      </c>
      <c r="V13" s="40">
        <v>229</v>
      </c>
      <c r="W13" s="40">
        <v>273.1</v>
      </c>
      <c r="X13" s="40">
        <v>25.9</v>
      </c>
      <c r="Y13" s="40">
        <v>31.3</v>
      </c>
      <c r="Z13" s="39">
        <v>16.2</v>
      </c>
      <c r="AA13" s="39">
        <v>41.23</v>
      </c>
      <c r="AB13" s="39">
        <v>83.78</v>
      </c>
      <c r="AC13" s="39">
        <v>33.5</v>
      </c>
      <c r="AD13" s="39">
        <v>6.35</v>
      </c>
      <c r="AE13" s="39">
        <v>1.56</v>
      </c>
      <c r="AF13" s="39">
        <v>6.2</v>
      </c>
      <c r="AG13" s="39">
        <v>5.43</v>
      </c>
      <c r="AH13" s="39">
        <v>1.07</v>
      </c>
      <c r="AI13" s="39">
        <v>2.65</v>
      </c>
      <c r="AJ13" s="39">
        <v>2.8</v>
      </c>
      <c r="AK13" s="39">
        <v>0.45</v>
      </c>
      <c r="AL13" s="42">
        <v>0.70772</v>
      </c>
      <c r="AM13" s="42">
        <v>0.70741</v>
      </c>
      <c r="AN13" s="42">
        <v>0.51239</v>
      </c>
      <c r="AO13" s="43"/>
      <c r="AP13" s="43"/>
      <c r="AQ13" s="36" t="e">
        <f t="shared" si="0"/>
        <v>#DIV/0!</v>
      </c>
      <c r="AR13" s="58"/>
    </row>
    <row r="14" spans="1:44" s="5" customFormat="1" ht="12.75">
      <c r="A14" s="3" t="s">
        <v>114</v>
      </c>
      <c r="B14" s="4" t="s">
        <v>115</v>
      </c>
      <c r="C14" s="4" t="s">
        <v>104</v>
      </c>
      <c r="D14" s="39">
        <v>77.86</v>
      </c>
      <c r="E14" s="39">
        <v>0.11</v>
      </c>
      <c r="F14" s="39">
        <v>12.75</v>
      </c>
      <c r="G14" s="39">
        <v>1.91</v>
      </c>
      <c r="H14" s="39">
        <v>0.02</v>
      </c>
      <c r="I14" s="39">
        <v>0.16</v>
      </c>
      <c r="J14" s="39">
        <v>0.53</v>
      </c>
      <c r="K14" s="39">
        <v>1.95</v>
      </c>
      <c r="L14" s="39">
        <v>4.58</v>
      </c>
      <c r="M14" s="39">
        <v>0.03</v>
      </c>
      <c r="N14" s="39">
        <v>2.01</v>
      </c>
      <c r="O14" s="40">
        <v>3.5</v>
      </c>
      <c r="P14" s="40">
        <v>2.7</v>
      </c>
      <c r="Q14" s="40">
        <v>9.9</v>
      </c>
      <c r="R14" s="39">
        <v>1.3</v>
      </c>
      <c r="S14" s="40">
        <v>182.6</v>
      </c>
      <c r="T14" s="40">
        <v>693.5</v>
      </c>
      <c r="U14" s="41">
        <v>28.5</v>
      </c>
      <c r="V14" s="40">
        <v>89.3</v>
      </c>
      <c r="W14" s="40">
        <v>116</v>
      </c>
      <c r="X14" s="40">
        <v>35.2</v>
      </c>
      <c r="Y14" s="40">
        <v>13.2</v>
      </c>
      <c r="Z14" s="39">
        <v>33.8</v>
      </c>
      <c r="AA14" s="39">
        <v>68.5</v>
      </c>
      <c r="AB14" s="39">
        <v>75.6</v>
      </c>
      <c r="AC14" s="39">
        <v>26</v>
      </c>
      <c r="AD14" s="39"/>
      <c r="AE14" s="39"/>
      <c r="AF14" s="39"/>
      <c r="AG14" s="39"/>
      <c r="AH14" s="39"/>
      <c r="AI14" s="39"/>
      <c r="AJ14" s="39"/>
      <c r="AK14" s="39"/>
      <c r="AL14" s="42"/>
      <c r="AM14" s="42"/>
      <c r="AN14" s="42"/>
      <c r="AO14" s="43"/>
      <c r="AP14" s="43"/>
      <c r="AQ14" s="36" t="e">
        <f t="shared" si="0"/>
        <v>#DIV/0!</v>
      </c>
      <c r="AR14" s="58"/>
    </row>
    <row r="15" spans="1:44" s="5" customFormat="1" ht="12.75">
      <c r="A15" s="3" t="s">
        <v>116</v>
      </c>
      <c r="B15" s="4" t="s">
        <v>115</v>
      </c>
      <c r="C15" s="4" t="s">
        <v>215</v>
      </c>
      <c r="D15" s="39">
        <v>75.18</v>
      </c>
      <c r="E15" s="39">
        <v>0.11</v>
      </c>
      <c r="F15" s="39">
        <v>13.14</v>
      </c>
      <c r="G15" s="39">
        <v>1.49</v>
      </c>
      <c r="H15" s="39">
        <v>0.07</v>
      </c>
      <c r="I15" s="39">
        <v>0.18</v>
      </c>
      <c r="J15" s="39">
        <v>1.1</v>
      </c>
      <c r="K15" s="39">
        <v>2.86</v>
      </c>
      <c r="L15" s="39">
        <v>5.37</v>
      </c>
      <c r="M15" s="39">
        <v>0.03</v>
      </c>
      <c r="N15" s="39">
        <v>3.43</v>
      </c>
      <c r="O15" s="40">
        <v>3.6</v>
      </c>
      <c r="P15" s="40">
        <v>2.9</v>
      </c>
      <c r="Q15" s="40">
        <v>7.9</v>
      </c>
      <c r="R15" s="39">
        <v>2.2</v>
      </c>
      <c r="S15" s="40">
        <v>191.1</v>
      </c>
      <c r="T15" s="40">
        <v>764</v>
      </c>
      <c r="U15" s="41">
        <v>27.6</v>
      </c>
      <c r="V15" s="40">
        <v>149.1</v>
      </c>
      <c r="W15" s="40">
        <v>120.9</v>
      </c>
      <c r="X15" s="40">
        <v>42.4</v>
      </c>
      <c r="Y15" s="40">
        <v>13.4</v>
      </c>
      <c r="Z15" s="39">
        <v>34.1</v>
      </c>
      <c r="AA15" s="39">
        <v>47.9</v>
      </c>
      <c r="AB15" s="39">
        <v>76.41</v>
      </c>
      <c r="AC15" s="39">
        <v>18</v>
      </c>
      <c r="AD15" s="39">
        <v>2.56</v>
      </c>
      <c r="AE15" s="39">
        <v>0.51</v>
      </c>
      <c r="AF15" s="39">
        <v>2.05</v>
      </c>
      <c r="AG15" s="39">
        <v>1.89</v>
      </c>
      <c r="AH15" s="39">
        <v>0.39</v>
      </c>
      <c r="AI15" s="39">
        <v>0.96</v>
      </c>
      <c r="AJ15" s="39">
        <v>1.41</v>
      </c>
      <c r="AK15" s="39">
        <v>0.25</v>
      </c>
      <c r="AL15" s="42">
        <v>0.70635</v>
      </c>
      <c r="AM15" s="42">
        <v>0.70577</v>
      </c>
      <c r="AN15" s="42">
        <v>0.512582</v>
      </c>
      <c r="AO15" s="43"/>
      <c r="AP15" s="43"/>
      <c r="AQ15" s="36" t="e">
        <f t="shared" si="0"/>
        <v>#DIV/0!</v>
      </c>
      <c r="AR15" s="58"/>
    </row>
    <row r="16" spans="1:44" s="5" customFormat="1" ht="12.75">
      <c r="A16" s="3" t="s">
        <v>119</v>
      </c>
      <c r="B16" s="4" t="s">
        <v>120</v>
      </c>
      <c r="C16" s="4" t="s">
        <v>214</v>
      </c>
      <c r="D16" s="39">
        <v>51.74</v>
      </c>
      <c r="E16" s="39">
        <v>1.16</v>
      </c>
      <c r="F16" s="39">
        <v>17.84</v>
      </c>
      <c r="G16" s="39">
        <v>10.05</v>
      </c>
      <c r="H16" s="39">
        <v>0.18</v>
      </c>
      <c r="I16" s="39">
        <v>4.9</v>
      </c>
      <c r="J16" s="39">
        <v>9.25</v>
      </c>
      <c r="K16" s="39">
        <v>2.91</v>
      </c>
      <c r="L16" s="39">
        <v>1.55</v>
      </c>
      <c r="M16" s="39">
        <v>0.31</v>
      </c>
      <c r="N16" s="39">
        <v>1.78</v>
      </c>
      <c r="O16" s="40">
        <v>10.4</v>
      </c>
      <c r="P16" s="40">
        <v>16.6</v>
      </c>
      <c r="Q16" s="40">
        <v>195.1</v>
      </c>
      <c r="R16" s="39">
        <v>25.3</v>
      </c>
      <c r="S16" s="40">
        <v>45.9</v>
      </c>
      <c r="T16" s="40">
        <v>453.6</v>
      </c>
      <c r="U16" s="41">
        <v>8.2</v>
      </c>
      <c r="V16" s="40">
        <v>452</v>
      </c>
      <c r="W16" s="40">
        <v>146.4</v>
      </c>
      <c r="X16" s="40">
        <v>21</v>
      </c>
      <c r="Y16" s="40">
        <v>27.8</v>
      </c>
      <c r="Z16" s="39">
        <v>4.7</v>
      </c>
      <c r="AA16" s="39">
        <v>24.41</v>
      </c>
      <c r="AB16" s="39">
        <v>51.93</v>
      </c>
      <c r="AC16" s="39">
        <v>23.1</v>
      </c>
      <c r="AD16" s="39">
        <v>4.72</v>
      </c>
      <c r="AE16" s="39">
        <v>1.42</v>
      </c>
      <c r="AF16" s="39">
        <v>4.98</v>
      </c>
      <c r="AG16" s="39">
        <v>4.72</v>
      </c>
      <c r="AH16" s="39">
        <v>0.95</v>
      </c>
      <c r="AI16" s="39">
        <v>2.4</v>
      </c>
      <c r="AJ16" s="39">
        <v>2.59</v>
      </c>
      <c r="AK16" s="39">
        <v>0.42</v>
      </c>
      <c r="AL16" s="42">
        <v>0.70587</v>
      </c>
      <c r="AM16" s="42">
        <v>0.70583</v>
      </c>
      <c r="AN16" s="42">
        <v>0.512544</v>
      </c>
      <c r="AO16" s="43">
        <v>18.8837</v>
      </c>
      <c r="AP16" s="43">
        <v>15.6567</v>
      </c>
      <c r="AQ16" s="36">
        <f t="shared" si="0"/>
        <v>0.829111879557502</v>
      </c>
      <c r="AR16" s="58">
        <f>[1]!AgePb76($AQ$16)</f>
        <v>4972.586083345357</v>
      </c>
    </row>
    <row r="17" spans="1:44" s="5" customFormat="1" ht="12.75">
      <c r="A17" s="6" t="s">
        <v>126</v>
      </c>
      <c r="B17" s="4" t="s">
        <v>127</v>
      </c>
      <c r="C17" s="4" t="s">
        <v>214</v>
      </c>
      <c r="D17" s="43">
        <v>49.66</v>
      </c>
      <c r="E17" s="43">
        <v>1.09</v>
      </c>
      <c r="F17" s="43">
        <v>17.26</v>
      </c>
      <c r="G17" s="43">
        <v>10.26</v>
      </c>
      <c r="H17" s="43">
        <v>0.17</v>
      </c>
      <c r="I17" s="43">
        <v>4.36</v>
      </c>
      <c r="J17" s="43">
        <v>8.95</v>
      </c>
      <c r="K17" s="43">
        <v>2.66</v>
      </c>
      <c r="L17" s="43">
        <v>1.36</v>
      </c>
      <c r="M17" s="43">
        <v>0.33</v>
      </c>
      <c r="N17" s="43">
        <v>3.7</v>
      </c>
      <c r="O17" s="43">
        <v>20</v>
      </c>
      <c r="P17" s="43"/>
      <c r="Q17" s="43">
        <v>174</v>
      </c>
      <c r="R17" s="43">
        <v>24</v>
      </c>
      <c r="S17" s="43">
        <v>30.4</v>
      </c>
      <c r="T17" s="43">
        <v>448.2</v>
      </c>
      <c r="U17" s="43"/>
      <c r="V17" s="43">
        <v>467.3</v>
      </c>
      <c r="W17" s="43">
        <v>124.1</v>
      </c>
      <c r="X17" s="43">
        <v>18.1</v>
      </c>
      <c r="Y17" s="43">
        <v>25.8</v>
      </c>
      <c r="Z17" s="43">
        <v>5.2</v>
      </c>
      <c r="AA17" s="43">
        <v>23.9</v>
      </c>
      <c r="AB17" s="43">
        <v>53</v>
      </c>
      <c r="AC17" s="43">
        <v>24.8</v>
      </c>
      <c r="AD17" s="43">
        <v>5</v>
      </c>
      <c r="AE17" s="43">
        <v>1.33</v>
      </c>
      <c r="AF17" s="43">
        <v>4.64</v>
      </c>
      <c r="AG17" s="43">
        <v>4.71</v>
      </c>
      <c r="AH17" s="43">
        <v>0.92</v>
      </c>
      <c r="AI17" s="43">
        <v>2.65</v>
      </c>
      <c r="AJ17" s="43">
        <v>2.35</v>
      </c>
      <c r="AK17" s="43">
        <v>0.32</v>
      </c>
      <c r="AL17" s="43"/>
      <c r="AM17" s="43"/>
      <c r="AN17" s="43"/>
      <c r="AO17" s="43"/>
      <c r="AP17" s="43"/>
      <c r="AQ17" s="36" t="e">
        <f t="shared" si="0"/>
        <v>#DIV/0!</v>
      </c>
      <c r="AR17" s="58"/>
    </row>
    <row r="18" spans="1:44" s="5" customFormat="1" ht="12.75">
      <c r="A18" s="3" t="s">
        <v>117</v>
      </c>
      <c r="B18" s="4" t="s">
        <v>118</v>
      </c>
      <c r="C18" s="4" t="s">
        <v>214</v>
      </c>
      <c r="D18" s="39">
        <v>52.31</v>
      </c>
      <c r="E18" s="39">
        <v>1</v>
      </c>
      <c r="F18" s="39">
        <v>18.15</v>
      </c>
      <c r="G18" s="39">
        <v>9.14</v>
      </c>
      <c r="H18" s="39">
        <v>0.16</v>
      </c>
      <c r="I18" s="39">
        <v>4.38</v>
      </c>
      <c r="J18" s="39">
        <v>8.94</v>
      </c>
      <c r="K18" s="39">
        <v>3.26</v>
      </c>
      <c r="L18" s="39">
        <v>1.7</v>
      </c>
      <c r="M18" s="39">
        <v>0.59</v>
      </c>
      <c r="N18" s="39">
        <v>0</v>
      </c>
      <c r="O18" s="40">
        <v>11.2</v>
      </c>
      <c r="P18" s="40">
        <v>22.6</v>
      </c>
      <c r="Q18" s="40">
        <v>207.9</v>
      </c>
      <c r="R18" s="39">
        <v>21</v>
      </c>
      <c r="S18" s="40">
        <v>54.9</v>
      </c>
      <c r="T18" s="40">
        <v>696.1</v>
      </c>
      <c r="U18" s="41">
        <v>7.3</v>
      </c>
      <c r="V18" s="40">
        <v>693.2</v>
      </c>
      <c r="W18" s="40">
        <v>150.9</v>
      </c>
      <c r="X18" s="40">
        <v>61.1</v>
      </c>
      <c r="Y18" s="40">
        <v>29.9</v>
      </c>
      <c r="Z18" s="39">
        <v>10.5</v>
      </c>
      <c r="AA18" s="39">
        <v>53.11</v>
      </c>
      <c r="AB18" s="39">
        <v>100.53</v>
      </c>
      <c r="AC18" s="39">
        <v>41</v>
      </c>
      <c r="AD18" s="39">
        <v>7.09</v>
      </c>
      <c r="AE18" s="39">
        <v>1.99</v>
      </c>
      <c r="AF18" s="39">
        <v>6.47</v>
      </c>
      <c r="AG18" s="39">
        <v>5.28</v>
      </c>
      <c r="AH18" s="39">
        <v>1.04</v>
      </c>
      <c r="AI18" s="39">
        <v>2.45</v>
      </c>
      <c r="AJ18" s="39">
        <v>2.66</v>
      </c>
      <c r="AK18" s="39">
        <v>0.43</v>
      </c>
      <c r="AL18" s="42">
        <v>0.70478</v>
      </c>
      <c r="AM18" s="42">
        <v>0.70475</v>
      </c>
      <c r="AN18" s="42">
        <v>0.51268</v>
      </c>
      <c r="AO18" s="43">
        <v>19.1757</v>
      </c>
      <c r="AP18" s="43">
        <v>15.6707</v>
      </c>
      <c r="AQ18" s="36">
        <f t="shared" si="0"/>
        <v>0.8172165814025043</v>
      </c>
      <c r="AR18" s="58">
        <f>[1]!AgePb76($AQ$18)</f>
        <v>4952.041643107773</v>
      </c>
    </row>
    <row r="19" spans="1:44" s="5" customFormat="1" ht="12.75">
      <c r="A19" s="6" t="s">
        <v>121</v>
      </c>
      <c r="B19" s="4" t="s">
        <v>118</v>
      </c>
      <c r="C19" s="4" t="s">
        <v>214</v>
      </c>
      <c r="D19" s="43">
        <v>50.58</v>
      </c>
      <c r="E19" s="43">
        <v>0.91</v>
      </c>
      <c r="F19" s="43">
        <v>17.62</v>
      </c>
      <c r="G19" s="43">
        <v>10.25</v>
      </c>
      <c r="H19" s="43">
        <v>0.17</v>
      </c>
      <c r="I19" s="43">
        <v>4.82</v>
      </c>
      <c r="J19" s="43">
        <v>9.89</v>
      </c>
      <c r="K19" s="43">
        <v>2.89</v>
      </c>
      <c r="L19" s="43">
        <v>1.45</v>
      </c>
      <c r="M19" s="43">
        <v>0.5</v>
      </c>
      <c r="N19" s="43">
        <v>0.7</v>
      </c>
      <c r="O19" s="43">
        <v>20</v>
      </c>
      <c r="P19" s="43"/>
      <c r="Q19" s="43">
        <v>209</v>
      </c>
      <c r="R19" s="43">
        <v>23</v>
      </c>
      <c r="S19" s="43">
        <v>52.4</v>
      </c>
      <c r="T19" s="43">
        <v>550.5</v>
      </c>
      <c r="U19" s="43"/>
      <c r="V19" s="43">
        <v>717.2</v>
      </c>
      <c r="W19" s="43">
        <v>119.8</v>
      </c>
      <c r="X19" s="43">
        <v>45</v>
      </c>
      <c r="Y19" s="43">
        <v>24.8</v>
      </c>
      <c r="Z19" s="43">
        <v>8.8</v>
      </c>
      <c r="AA19" s="43">
        <v>41.8</v>
      </c>
      <c r="AB19" s="43">
        <v>88.1</v>
      </c>
      <c r="AC19" s="43">
        <v>34.6</v>
      </c>
      <c r="AD19" s="43">
        <v>6.6</v>
      </c>
      <c r="AE19" s="43">
        <v>1.71</v>
      </c>
      <c r="AF19" s="43">
        <v>5.14</v>
      </c>
      <c r="AG19" s="43">
        <v>4.34</v>
      </c>
      <c r="AH19" s="43">
        <v>0.83</v>
      </c>
      <c r="AI19" s="43">
        <v>2.47</v>
      </c>
      <c r="AJ19" s="43">
        <v>2.11</v>
      </c>
      <c r="AK19" s="43">
        <v>0.29</v>
      </c>
      <c r="AL19" s="43"/>
      <c r="AM19" s="43"/>
      <c r="AN19" s="43"/>
      <c r="AO19" s="43"/>
      <c r="AP19" s="43"/>
      <c r="AQ19" s="36"/>
      <c r="AR19" s="58"/>
    </row>
    <row r="20" spans="1:44" s="5" customFormat="1" ht="12.75">
      <c r="A20" s="6" t="s">
        <v>123</v>
      </c>
      <c r="B20" s="4" t="s">
        <v>118</v>
      </c>
      <c r="C20" s="4" t="s">
        <v>214</v>
      </c>
      <c r="D20" s="43">
        <v>50.58</v>
      </c>
      <c r="E20" s="43">
        <v>1.06</v>
      </c>
      <c r="F20" s="43">
        <v>17.3</v>
      </c>
      <c r="G20" s="43">
        <v>10.33</v>
      </c>
      <c r="H20" s="43">
        <v>0.15</v>
      </c>
      <c r="I20" s="43">
        <v>5.03</v>
      </c>
      <c r="J20" s="43">
        <v>9.69</v>
      </c>
      <c r="K20" s="43">
        <v>2.54</v>
      </c>
      <c r="L20" s="43">
        <v>1.3</v>
      </c>
      <c r="M20" s="43">
        <v>0.5</v>
      </c>
      <c r="N20" s="43">
        <v>1.3</v>
      </c>
      <c r="O20" s="43">
        <v>20</v>
      </c>
      <c r="P20" s="43"/>
      <c r="Q20" s="43">
        <v>255</v>
      </c>
      <c r="R20" s="43">
        <v>29</v>
      </c>
      <c r="S20" s="43">
        <v>41.6</v>
      </c>
      <c r="T20" s="43">
        <v>430.6</v>
      </c>
      <c r="U20" s="43"/>
      <c r="V20" s="43">
        <v>564</v>
      </c>
      <c r="W20" s="43">
        <v>97</v>
      </c>
      <c r="X20" s="43">
        <v>27.3</v>
      </c>
      <c r="Y20" s="43">
        <v>25.3</v>
      </c>
      <c r="Z20" s="43">
        <v>5.8</v>
      </c>
      <c r="AA20" s="43">
        <v>29.2</v>
      </c>
      <c r="AB20" s="43">
        <v>65.3</v>
      </c>
      <c r="AC20" s="43">
        <v>29.6</v>
      </c>
      <c r="AD20" s="43">
        <v>5.8</v>
      </c>
      <c r="AE20" s="43">
        <v>1.55</v>
      </c>
      <c r="AF20" s="43">
        <v>4.99</v>
      </c>
      <c r="AG20" s="43">
        <v>4.44</v>
      </c>
      <c r="AH20" s="43">
        <v>0.94</v>
      </c>
      <c r="AI20" s="43">
        <v>2.59</v>
      </c>
      <c r="AJ20" s="43">
        <v>2.29</v>
      </c>
      <c r="AK20" s="43">
        <v>0.33</v>
      </c>
      <c r="AL20" s="43"/>
      <c r="AM20" s="43"/>
      <c r="AN20" s="43"/>
      <c r="AO20" s="43"/>
      <c r="AP20" s="43"/>
      <c r="AQ20" s="36"/>
      <c r="AR20" s="58"/>
    </row>
    <row r="21" spans="1:44" s="5" customFormat="1" ht="12.75">
      <c r="A21" s="6" t="s">
        <v>124</v>
      </c>
      <c r="B21" s="4" t="s">
        <v>118</v>
      </c>
      <c r="C21" s="4" t="s">
        <v>214</v>
      </c>
      <c r="D21" s="43">
        <v>49.32</v>
      </c>
      <c r="E21" s="43">
        <v>1.02</v>
      </c>
      <c r="F21" s="43">
        <v>16.59</v>
      </c>
      <c r="G21" s="43">
        <v>12.33</v>
      </c>
      <c r="H21" s="43">
        <v>0.2</v>
      </c>
      <c r="I21" s="43">
        <v>6.05</v>
      </c>
      <c r="J21" s="43">
        <v>9.96</v>
      </c>
      <c r="K21" s="43">
        <v>2.47</v>
      </c>
      <c r="L21" s="43">
        <v>1.32</v>
      </c>
      <c r="M21" s="43">
        <v>0.49</v>
      </c>
      <c r="N21" s="43">
        <v>0.1</v>
      </c>
      <c r="O21" s="43">
        <v>20</v>
      </c>
      <c r="P21" s="43"/>
      <c r="Q21" s="43">
        <v>246</v>
      </c>
      <c r="R21" s="43">
        <v>30</v>
      </c>
      <c r="S21" s="43">
        <v>48.7</v>
      </c>
      <c r="T21" s="43">
        <v>443.5</v>
      </c>
      <c r="U21" s="43"/>
      <c r="V21" s="43">
        <v>576.7</v>
      </c>
      <c r="W21" s="43">
        <v>114.8</v>
      </c>
      <c r="X21" s="43">
        <v>35.8</v>
      </c>
      <c r="Y21" s="43">
        <v>25.8</v>
      </c>
      <c r="Z21" s="43">
        <v>6.8</v>
      </c>
      <c r="AA21" s="43">
        <v>35.8</v>
      </c>
      <c r="AB21" s="43">
        <v>77.9</v>
      </c>
      <c r="AC21" s="43">
        <v>34</v>
      </c>
      <c r="AD21" s="43">
        <v>6.6</v>
      </c>
      <c r="AE21" s="43">
        <v>1.75</v>
      </c>
      <c r="AF21" s="43">
        <v>5.07</v>
      </c>
      <c r="AG21" s="43">
        <v>4.46</v>
      </c>
      <c r="AH21" s="43">
        <v>0.87</v>
      </c>
      <c r="AI21" s="43">
        <v>2.43</v>
      </c>
      <c r="AJ21" s="43">
        <v>2.37</v>
      </c>
      <c r="AK21" s="43">
        <v>0.33</v>
      </c>
      <c r="AL21" s="43"/>
      <c r="AM21" s="43"/>
      <c r="AN21" s="43"/>
      <c r="AO21" s="43"/>
      <c r="AP21" s="43"/>
      <c r="AQ21" s="36"/>
      <c r="AR21" s="58"/>
    </row>
    <row r="22" spans="1:44" s="5" customFormat="1" ht="12.75">
      <c r="A22" s="6" t="s">
        <v>125</v>
      </c>
      <c r="B22" s="4" t="s">
        <v>118</v>
      </c>
      <c r="C22" s="4" t="s">
        <v>214</v>
      </c>
      <c r="D22" s="43">
        <v>50.52</v>
      </c>
      <c r="E22" s="43">
        <v>1.01</v>
      </c>
      <c r="F22" s="43">
        <v>16.92</v>
      </c>
      <c r="G22" s="43">
        <v>11.38</v>
      </c>
      <c r="H22" s="43">
        <v>0.2</v>
      </c>
      <c r="I22" s="43">
        <v>5.67</v>
      </c>
      <c r="J22" s="43">
        <v>9.52</v>
      </c>
      <c r="K22" s="43">
        <v>2.71</v>
      </c>
      <c r="L22" s="43">
        <v>1.36</v>
      </c>
      <c r="M22" s="43">
        <v>0.49</v>
      </c>
      <c r="N22" s="43">
        <v>0.1</v>
      </c>
      <c r="O22" s="43">
        <v>20</v>
      </c>
      <c r="P22" s="43"/>
      <c r="Q22" s="43">
        <v>227</v>
      </c>
      <c r="R22" s="43">
        <v>28</v>
      </c>
      <c r="S22" s="43">
        <v>44</v>
      </c>
      <c r="T22" s="43">
        <v>467.3</v>
      </c>
      <c r="U22" s="43"/>
      <c r="V22" s="43">
        <v>576.4</v>
      </c>
      <c r="W22" s="43">
        <v>119.1</v>
      </c>
      <c r="X22" s="43">
        <v>37.7</v>
      </c>
      <c r="Y22" s="43">
        <v>26.8</v>
      </c>
      <c r="Z22" s="43">
        <v>7.1</v>
      </c>
      <c r="AA22" s="43">
        <v>37.6</v>
      </c>
      <c r="AB22" s="43">
        <v>82.4</v>
      </c>
      <c r="AC22" s="43">
        <v>34.6</v>
      </c>
      <c r="AD22" s="43">
        <v>5.8</v>
      </c>
      <c r="AE22" s="43">
        <v>1.73</v>
      </c>
      <c r="AF22" s="43">
        <v>5.13</v>
      </c>
      <c r="AG22" s="43">
        <v>4.39</v>
      </c>
      <c r="AH22" s="43">
        <v>0.98</v>
      </c>
      <c r="AI22" s="43">
        <v>2.56</v>
      </c>
      <c r="AJ22" s="43">
        <v>2.35</v>
      </c>
      <c r="AK22" s="43">
        <v>0.34</v>
      </c>
      <c r="AL22" s="43"/>
      <c r="AM22" s="43"/>
      <c r="AN22" s="43"/>
      <c r="AO22" s="43"/>
      <c r="AP22" s="43"/>
      <c r="AQ22" s="36"/>
      <c r="AR22" s="58"/>
    </row>
    <row r="23" spans="1:44" s="5" customFormat="1" ht="12.75">
      <c r="A23" s="6" t="s">
        <v>128</v>
      </c>
      <c r="B23" s="4" t="s">
        <v>118</v>
      </c>
      <c r="C23" s="5" t="s">
        <v>129</v>
      </c>
      <c r="D23" s="43">
        <v>56.07</v>
      </c>
      <c r="E23" s="43">
        <v>0.79</v>
      </c>
      <c r="F23" s="43">
        <v>17.69</v>
      </c>
      <c r="G23" s="43">
        <v>8.78</v>
      </c>
      <c r="H23" s="43">
        <v>0.13</v>
      </c>
      <c r="I23" s="43">
        <v>3.11</v>
      </c>
      <c r="J23" s="43">
        <v>6.61</v>
      </c>
      <c r="K23" s="43">
        <v>3.03</v>
      </c>
      <c r="L23" s="43">
        <v>2.48</v>
      </c>
      <c r="M23" s="43">
        <v>0.57</v>
      </c>
      <c r="N23" s="43">
        <v>0.3</v>
      </c>
      <c r="O23" s="43">
        <v>20</v>
      </c>
      <c r="P23" s="43"/>
      <c r="Q23" s="43">
        <v>138</v>
      </c>
      <c r="R23" s="43">
        <v>16</v>
      </c>
      <c r="S23" s="43">
        <v>85.1</v>
      </c>
      <c r="T23" s="43">
        <v>889.3</v>
      </c>
      <c r="U23" s="43"/>
      <c r="V23" s="43">
        <v>651.5</v>
      </c>
      <c r="W23" s="43">
        <v>160</v>
      </c>
      <c r="X23" s="43">
        <v>56.1</v>
      </c>
      <c r="Y23" s="43">
        <v>24.4</v>
      </c>
      <c r="Z23" s="43">
        <v>15.4</v>
      </c>
      <c r="AA23" s="43">
        <v>60.9</v>
      </c>
      <c r="AB23" s="43">
        <v>120.7</v>
      </c>
      <c r="AC23" s="43">
        <v>45.2</v>
      </c>
      <c r="AD23" s="43">
        <v>7.3</v>
      </c>
      <c r="AE23" s="43">
        <v>1.8</v>
      </c>
      <c r="AF23" s="43">
        <v>4.79</v>
      </c>
      <c r="AG23" s="43">
        <v>4.14</v>
      </c>
      <c r="AH23" s="43">
        <v>0.89</v>
      </c>
      <c r="AI23" s="43">
        <v>2.38</v>
      </c>
      <c r="AJ23" s="43">
        <v>2.35</v>
      </c>
      <c r="AK23" s="43">
        <v>0.34</v>
      </c>
      <c r="AL23" s="43"/>
      <c r="AM23" s="43"/>
      <c r="AN23" s="43"/>
      <c r="AO23" s="43"/>
      <c r="AP23" s="43"/>
      <c r="AQ23" s="36"/>
      <c r="AR23" s="58"/>
    </row>
    <row r="24" spans="1:44" s="5" customFormat="1" ht="12.75">
      <c r="A24" s="6" t="s">
        <v>130</v>
      </c>
      <c r="B24" s="4" t="s">
        <v>118</v>
      </c>
      <c r="C24" s="5" t="s">
        <v>129</v>
      </c>
      <c r="D24" s="43">
        <v>54.68</v>
      </c>
      <c r="E24" s="43">
        <v>0.82</v>
      </c>
      <c r="F24" s="43">
        <v>17.34</v>
      </c>
      <c r="G24" s="43">
        <v>7.83</v>
      </c>
      <c r="H24" s="43">
        <v>0.13</v>
      </c>
      <c r="I24" s="43">
        <v>3.72</v>
      </c>
      <c r="J24" s="43">
        <v>7.52</v>
      </c>
      <c r="K24" s="43">
        <v>3.09</v>
      </c>
      <c r="L24" s="43">
        <v>2.28</v>
      </c>
      <c r="M24" s="43">
        <v>0.57</v>
      </c>
      <c r="N24" s="43">
        <v>1.6</v>
      </c>
      <c r="O24" s="43">
        <v>20</v>
      </c>
      <c r="P24" s="43"/>
      <c r="Q24" s="43">
        <v>161</v>
      </c>
      <c r="R24" s="43">
        <v>17</v>
      </c>
      <c r="S24" s="43">
        <v>92.1</v>
      </c>
      <c r="T24" s="43">
        <v>810.7</v>
      </c>
      <c r="U24" s="43"/>
      <c r="V24" s="43">
        <v>660.6</v>
      </c>
      <c r="W24" s="43">
        <v>158.2</v>
      </c>
      <c r="X24" s="43">
        <v>57.4</v>
      </c>
      <c r="Y24" s="43">
        <v>26.6</v>
      </c>
      <c r="Z24" s="43">
        <v>16</v>
      </c>
      <c r="AA24" s="43">
        <v>57.2</v>
      </c>
      <c r="AB24" s="43">
        <v>118.5</v>
      </c>
      <c r="AC24" s="43">
        <v>41.6</v>
      </c>
      <c r="AD24" s="43">
        <v>6.9</v>
      </c>
      <c r="AE24" s="43">
        <v>1.69</v>
      </c>
      <c r="AF24" s="43">
        <v>5.3</v>
      </c>
      <c r="AG24" s="43">
        <v>4.75</v>
      </c>
      <c r="AH24" s="43">
        <v>0.96</v>
      </c>
      <c r="AI24" s="43">
        <v>2.72</v>
      </c>
      <c r="AJ24" s="43">
        <v>2.52</v>
      </c>
      <c r="AK24" s="43">
        <v>0.37</v>
      </c>
      <c r="AL24" s="43"/>
      <c r="AM24" s="43"/>
      <c r="AN24" s="43"/>
      <c r="AO24" s="43"/>
      <c r="AP24" s="43"/>
      <c r="AQ24" s="36"/>
      <c r="AR24" s="58"/>
    </row>
    <row r="25" spans="1:44" s="5" customFormat="1" ht="12.75">
      <c r="A25" s="6" t="s">
        <v>131</v>
      </c>
      <c r="B25" s="4" t="s">
        <v>118</v>
      </c>
      <c r="C25" s="4" t="s">
        <v>214</v>
      </c>
      <c r="D25" s="43">
        <v>52.17</v>
      </c>
      <c r="E25" s="43">
        <v>0.85</v>
      </c>
      <c r="F25" s="43">
        <v>16.2</v>
      </c>
      <c r="G25" s="43">
        <v>9.89</v>
      </c>
      <c r="H25" s="43">
        <v>0.15</v>
      </c>
      <c r="I25" s="43">
        <v>5.87</v>
      </c>
      <c r="J25" s="43">
        <v>9.56</v>
      </c>
      <c r="K25" s="43">
        <v>2.8</v>
      </c>
      <c r="L25" s="43">
        <v>1.47</v>
      </c>
      <c r="M25" s="43">
        <v>0.54</v>
      </c>
      <c r="N25" s="43">
        <v>0.2</v>
      </c>
      <c r="O25" s="43">
        <v>34</v>
      </c>
      <c r="P25" s="43"/>
      <c r="Q25" s="43">
        <v>193</v>
      </c>
      <c r="R25" s="43">
        <v>27</v>
      </c>
      <c r="S25" s="43">
        <v>45.7</v>
      </c>
      <c r="T25" s="43">
        <v>638.4</v>
      </c>
      <c r="U25" s="43"/>
      <c r="V25" s="43">
        <v>726.8</v>
      </c>
      <c r="W25" s="43">
        <v>124.2</v>
      </c>
      <c r="X25" s="43">
        <v>46.8</v>
      </c>
      <c r="Y25" s="43">
        <v>22.9</v>
      </c>
      <c r="Z25" s="43">
        <v>9</v>
      </c>
      <c r="AA25" s="43">
        <v>45.9</v>
      </c>
      <c r="AB25" s="43">
        <v>90.7</v>
      </c>
      <c r="AC25" s="43">
        <v>37</v>
      </c>
      <c r="AD25" s="43">
        <v>6.4</v>
      </c>
      <c r="AE25" s="43">
        <v>1.71</v>
      </c>
      <c r="AF25" s="43">
        <v>4.87</v>
      </c>
      <c r="AG25" s="43">
        <v>4.04</v>
      </c>
      <c r="AH25" s="43">
        <v>0.81</v>
      </c>
      <c r="AI25" s="43">
        <v>2.19</v>
      </c>
      <c r="AJ25" s="43">
        <v>2.03</v>
      </c>
      <c r="AK25" s="43">
        <v>0.28</v>
      </c>
      <c r="AL25" s="43"/>
      <c r="AM25" s="43"/>
      <c r="AN25" s="43"/>
      <c r="AO25" s="43"/>
      <c r="AP25" s="43"/>
      <c r="AQ25" s="36"/>
      <c r="AR25" s="58"/>
    </row>
    <row r="26" spans="43:44" s="1" customFormat="1" ht="12.75">
      <c r="AQ26" s="36"/>
      <c r="AR26" s="58"/>
    </row>
    <row r="27" spans="43:44" s="1" customFormat="1" ht="12.75">
      <c r="AQ27" s="36"/>
      <c r="AR27" s="5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W1">
      <selection activeCell="AR2" sqref="AR2:AR19"/>
    </sheetView>
  </sheetViews>
  <sheetFormatPr defaultColWidth="9.140625" defaultRowHeight="12.75"/>
  <cols>
    <col min="1" max="1" width="9.140625" style="19" customWidth="1"/>
    <col min="2" max="2" width="26.7109375" style="19" bestFit="1" customWidth="1"/>
    <col min="3" max="3" width="26.421875" style="19" bestFit="1" customWidth="1"/>
    <col min="4" max="16384" width="9.140625" style="19" customWidth="1"/>
  </cols>
  <sheetData>
    <row r="1" spans="1:44" s="13" customFormat="1" ht="15">
      <c r="A1" s="9" t="s">
        <v>0</v>
      </c>
      <c r="B1" s="9" t="s">
        <v>1</v>
      </c>
      <c r="C1" s="9" t="s">
        <v>137</v>
      </c>
      <c r="D1" s="28" t="s">
        <v>138</v>
      </c>
      <c r="E1" s="28" t="s">
        <v>139</v>
      </c>
      <c r="F1" s="28" t="s">
        <v>140</v>
      </c>
      <c r="G1" s="28" t="s">
        <v>141</v>
      </c>
      <c r="H1" s="28" t="s">
        <v>2</v>
      </c>
      <c r="I1" s="28" t="s">
        <v>3</v>
      </c>
      <c r="J1" s="28" t="s">
        <v>4</v>
      </c>
      <c r="K1" s="28" t="s">
        <v>142</v>
      </c>
      <c r="L1" s="28" t="s">
        <v>143</v>
      </c>
      <c r="M1" s="28" t="s">
        <v>144</v>
      </c>
      <c r="N1" s="10" t="s">
        <v>5</v>
      </c>
      <c r="O1" s="11" t="s">
        <v>6</v>
      </c>
      <c r="P1" s="11" t="s">
        <v>7</v>
      </c>
      <c r="Q1" s="11" t="s">
        <v>8</v>
      </c>
      <c r="R1" s="10" t="s">
        <v>9</v>
      </c>
      <c r="S1" s="11" t="s">
        <v>10</v>
      </c>
      <c r="T1" s="11" t="s">
        <v>11</v>
      </c>
      <c r="U1" s="12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32" t="s">
        <v>145</v>
      </c>
      <c r="AM1" s="32" t="s">
        <v>146</v>
      </c>
      <c r="AN1" s="33" t="s">
        <v>147</v>
      </c>
      <c r="AO1" s="33" t="s">
        <v>148</v>
      </c>
      <c r="AP1" s="33" t="s">
        <v>149</v>
      </c>
      <c r="AQ1" s="33" t="s">
        <v>242</v>
      </c>
      <c r="AR1" s="33" t="s">
        <v>243</v>
      </c>
    </row>
    <row r="2" spans="1:44" s="8" customFormat="1" ht="12.75">
      <c r="A2" s="29" t="s">
        <v>83</v>
      </c>
      <c r="B2" s="30" t="s">
        <v>236</v>
      </c>
      <c r="C2" s="30" t="s">
        <v>84</v>
      </c>
      <c r="D2" s="51">
        <v>61.62</v>
      </c>
      <c r="E2" s="51">
        <v>0.56</v>
      </c>
      <c r="F2" s="51">
        <v>17.65</v>
      </c>
      <c r="G2" s="51">
        <v>6.43</v>
      </c>
      <c r="H2" s="51">
        <v>0.15</v>
      </c>
      <c r="I2" s="51">
        <v>2.03</v>
      </c>
      <c r="J2" s="51">
        <v>6.09</v>
      </c>
      <c r="K2" s="51">
        <v>3.18</v>
      </c>
      <c r="L2" s="51">
        <v>2.03</v>
      </c>
      <c r="M2" s="51">
        <v>0.18</v>
      </c>
      <c r="N2" s="51">
        <v>0.99</v>
      </c>
      <c r="O2" s="52">
        <v>5.2</v>
      </c>
      <c r="P2" s="52">
        <v>13.7</v>
      </c>
      <c r="Q2" s="52">
        <v>80.1</v>
      </c>
      <c r="R2" s="51">
        <v>14.6</v>
      </c>
      <c r="S2" s="52">
        <v>77.1</v>
      </c>
      <c r="T2" s="52">
        <v>311.4</v>
      </c>
      <c r="U2" s="53">
        <v>12.7</v>
      </c>
      <c r="V2" s="52">
        <v>357.5</v>
      </c>
      <c r="W2" s="52">
        <v>111.9</v>
      </c>
      <c r="X2" s="52">
        <v>7.6</v>
      </c>
      <c r="Y2" s="52">
        <v>20.9</v>
      </c>
      <c r="Z2" s="51">
        <v>8.1</v>
      </c>
      <c r="AA2" s="51">
        <v>21.11</v>
      </c>
      <c r="AB2" s="51">
        <v>44.3</v>
      </c>
      <c r="AC2" s="51">
        <v>18.5</v>
      </c>
      <c r="AD2" s="51">
        <v>3.67</v>
      </c>
      <c r="AE2" s="51">
        <v>1.05</v>
      </c>
      <c r="AF2" s="51">
        <v>3.61</v>
      </c>
      <c r="AG2" s="51">
        <v>3.36</v>
      </c>
      <c r="AH2" s="51">
        <v>0.66</v>
      </c>
      <c r="AI2" s="51">
        <v>1.7</v>
      </c>
      <c r="AJ2" s="51">
        <v>1.93</v>
      </c>
      <c r="AK2" s="51">
        <v>0.31</v>
      </c>
      <c r="AL2" s="44">
        <v>0.70707</v>
      </c>
      <c r="AM2" s="44">
        <v>0.70694</v>
      </c>
      <c r="AN2" s="44">
        <v>0.512443</v>
      </c>
      <c r="AO2" s="47">
        <v>18.805</v>
      </c>
      <c r="AP2" s="47">
        <v>15.6723</v>
      </c>
      <c r="AQ2" s="36">
        <f>(AP2/AO2)</f>
        <v>0.8334113267747939</v>
      </c>
      <c r="AR2" s="52">
        <f>[1]!AgePb76($AQ$2)</f>
        <v>4979.934696007092</v>
      </c>
    </row>
    <row r="3" spans="1:44" s="8" customFormat="1" ht="12.75">
      <c r="A3" s="29" t="s">
        <v>85</v>
      </c>
      <c r="B3" s="30" t="s">
        <v>237</v>
      </c>
      <c r="C3" s="30" t="s">
        <v>84</v>
      </c>
      <c r="D3" s="51">
        <v>58.16</v>
      </c>
      <c r="E3" s="51">
        <v>0.67</v>
      </c>
      <c r="F3" s="51">
        <v>18.55</v>
      </c>
      <c r="G3" s="51">
        <v>7.67</v>
      </c>
      <c r="H3" s="51">
        <v>0.18</v>
      </c>
      <c r="I3" s="51">
        <v>2.8</v>
      </c>
      <c r="J3" s="51">
        <v>7.31</v>
      </c>
      <c r="K3" s="51">
        <v>2.79</v>
      </c>
      <c r="L3" s="51">
        <v>1.66</v>
      </c>
      <c r="M3" s="51">
        <v>0.18</v>
      </c>
      <c r="N3" s="51">
        <v>3.41</v>
      </c>
      <c r="O3" s="52">
        <v>5.2</v>
      </c>
      <c r="P3" s="52">
        <v>17.3</v>
      </c>
      <c r="Q3" s="52">
        <v>128.7</v>
      </c>
      <c r="R3" s="51">
        <v>20.6</v>
      </c>
      <c r="S3" s="52">
        <v>66.2</v>
      </c>
      <c r="T3" s="52">
        <v>293.3</v>
      </c>
      <c r="U3" s="53">
        <v>10.3</v>
      </c>
      <c r="V3" s="52">
        <v>342.7</v>
      </c>
      <c r="W3" s="52">
        <v>109.9</v>
      </c>
      <c r="X3" s="52">
        <v>6.1</v>
      </c>
      <c r="Y3" s="52">
        <v>21.3</v>
      </c>
      <c r="Z3" s="51">
        <v>6.1</v>
      </c>
      <c r="AA3" s="51">
        <v>16.9</v>
      </c>
      <c r="AB3" s="51">
        <v>34.9</v>
      </c>
      <c r="AC3" s="51">
        <v>15.9</v>
      </c>
      <c r="AD3" s="51"/>
      <c r="AE3" s="51"/>
      <c r="AF3" s="51"/>
      <c r="AG3" s="51"/>
      <c r="AH3" s="51"/>
      <c r="AI3" s="51"/>
      <c r="AJ3" s="51"/>
      <c r="AK3" s="51"/>
      <c r="AL3" s="44">
        <v>0.70629</v>
      </c>
      <c r="AM3" s="44">
        <v>0.70617</v>
      </c>
      <c r="AN3" s="44"/>
      <c r="AO3" s="47"/>
      <c r="AP3" s="47"/>
      <c r="AQ3" s="36" t="e">
        <f>(AP3/AO3)</f>
        <v>#DIV/0!</v>
      </c>
      <c r="AR3" s="58"/>
    </row>
    <row r="4" spans="1:44" s="8" customFormat="1" ht="12.75">
      <c r="A4" s="31" t="s">
        <v>234</v>
      </c>
      <c r="B4" s="22" t="s">
        <v>238</v>
      </c>
      <c r="C4" s="22" t="s">
        <v>35</v>
      </c>
      <c r="D4" s="46">
        <v>55.85</v>
      </c>
      <c r="E4" s="46">
        <v>1.05</v>
      </c>
      <c r="F4" s="46">
        <v>18.03</v>
      </c>
      <c r="G4" s="47">
        <v>8.35</v>
      </c>
      <c r="H4" s="46">
        <v>0.13</v>
      </c>
      <c r="I4" s="46">
        <v>3.11</v>
      </c>
      <c r="J4" s="46">
        <v>7.98</v>
      </c>
      <c r="K4" s="46">
        <v>2.9</v>
      </c>
      <c r="L4" s="46">
        <v>2.14</v>
      </c>
      <c r="M4" s="46">
        <v>0.18</v>
      </c>
      <c r="N4" s="46">
        <v>0.37</v>
      </c>
      <c r="O4" s="48">
        <v>74</v>
      </c>
      <c r="P4" s="48">
        <v>82</v>
      </c>
      <c r="Q4" s="48">
        <v>216</v>
      </c>
      <c r="R4" s="49">
        <v>34</v>
      </c>
      <c r="S4" s="48">
        <v>105</v>
      </c>
      <c r="T4" s="48">
        <v>260</v>
      </c>
      <c r="U4" s="49">
        <v>14</v>
      </c>
      <c r="V4" s="48">
        <v>221</v>
      </c>
      <c r="W4" s="48">
        <v>160</v>
      </c>
      <c r="X4" s="48">
        <v>9</v>
      </c>
      <c r="Y4" s="48">
        <v>30</v>
      </c>
      <c r="Z4" s="46">
        <v>7</v>
      </c>
      <c r="AA4" s="46">
        <v>17.63</v>
      </c>
      <c r="AB4" s="46">
        <v>35.78</v>
      </c>
      <c r="AC4" s="46">
        <v>19.01</v>
      </c>
      <c r="AD4" s="46">
        <v>4.4</v>
      </c>
      <c r="AE4" s="46">
        <v>1.12</v>
      </c>
      <c r="AF4" s="46">
        <v>4.93</v>
      </c>
      <c r="AG4" s="46">
        <v>5.39</v>
      </c>
      <c r="AH4" s="46">
        <v>1.02</v>
      </c>
      <c r="AI4" s="46">
        <v>3.11</v>
      </c>
      <c r="AJ4" s="46">
        <v>2.79</v>
      </c>
      <c r="AK4" s="46">
        <v>0.43</v>
      </c>
      <c r="AL4" s="50">
        <v>0.70649</v>
      </c>
      <c r="AM4" s="50">
        <v>0.70619</v>
      </c>
      <c r="AN4" s="50">
        <v>0.51252</v>
      </c>
      <c r="AO4" s="45">
        <v>18.782</v>
      </c>
      <c r="AP4" s="45">
        <v>15.658</v>
      </c>
      <c r="AQ4" s="36">
        <f aca="true" t="shared" si="0" ref="AQ4:AQ19">(AP4/AO4)</f>
        <v>0.8336705356192099</v>
      </c>
      <c r="AR4" s="58">
        <f>[1]!AgePb76($AQ$4)</f>
        <v>4980.3764471051945</v>
      </c>
    </row>
    <row r="5" spans="1:44" s="8" customFormat="1" ht="12.75">
      <c r="A5" s="31" t="s">
        <v>235</v>
      </c>
      <c r="B5" s="22" t="s">
        <v>239</v>
      </c>
      <c r="C5" s="22" t="s">
        <v>35</v>
      </c>
      <c r="D5" s="46">
        <v>54.48</v>
      </c>
      <c r="E5" s="46">
        <v>1.08</v>
      </c>
      <c r="F5" s="46">
        <v>20.35</v>
      </c>
      <c r="G5" s="47">
        <v>8.09</v>
      </c>
      <c r="H5" s="46">
        <v>0.12</v>
      </c>
      <c r="I5" s="46">
        <v>2.5</v>
      </c>
      <c r="J5" s="46">
        <v>9</v>
      </c>
      <c r="K5" s="46">
        <v>2.93</v>
      </c>
      <c r="L5" s="46">
        <v>1.44</v>
      </c>
      <c r="M5" s="46">
        <v>0.14</v>
      </c>
      <c r="N5" s="46">
        <v>0.34</v>
      </c>
      <c r="O5" s="48">
        <v>80</v>
      </c>
      <c r="P5" s="48">
        <v>93</v>
      </c>
      <c r="Q5" s="48">
        <v>200</v>
      </c>
      <c r="R5" s="49">
        <v>33</v>
      </c>
      <c r="S5" s="48">
        <v>50</v>
      </c>
      <c r="T5" s="48">
        <v>235</v>
      </c>
      <c r="U5" s="49">
        <v>9</v>
      </c>
      <c r="V5" s="48">
        <v>268</v>
      </c>
      <c r="W5" s="48">
        <v>145</v>
      </c>
      <c r="X5" s="48">
        <v>8</v>
      </c>
      <c r="Y5" s="48">
        <v>29</v>
      </c>
      <c r="Z5" s="46">
        <v>4</v>
      </c>
      <c r="AA5" s="46">
        <v>17.48</v>
      </c>
      <c r="AB5" s="46">
        <v>35.63</v>
      </c>
      <c r="AC5" s="46">
        <v>19.36</v>
      </c>
      <c r="AD5" s="46">
        <v>4.35</v>
      </c>
      <c r="AE5" s="46">
        <v>1.27</v>
      </c>
      <c r="AF5" s="46">
        <v>5</v>
      </c>
      <c r="AG5" s="46">
        <v>5.5</v>
      </c>
      <c r="AH5" s="46">
        <v>1.06</v>
      </c>
      <c r="AI5" s="46">
        <v>2.96</v>
      </c>
      <c r="AJ5" s="46">
        <v>2.86</v>
      </c>
      <c r="AK5" s="46">
        <v>0.45</v>
      </c>
      <c r="AL5" s="50">
        <v>0.70802</v>
      </c>
      <c r="AM5" s="50">
        <v>0.7079</v>
      </c>
      <c r="AN5" s="50">
        <v>0.51242</v>
      </c>
      <c r="AO5" s="45">
        <v>18.91</v>
      </c>
      <c r="AP5" s="45">
        <v>15.675</v>
      </c>
      <c r="AQ5" s="36">
        <f t="shared" si="0"/>
        <v>0.8289264939185617</v>
      </c>
      <c r="AR5" s="58">
        <f>[1]!AgePb76($AQ$5)</f>
        <v>4972.2683120871525</v>
      </c>
    </row>
    <row r="6" spans="1:44" s="8" customFormat="1" ht="12.75">
      <c r="A6" s="29" t="s">
        <v>86</v>
      </c>
      <c r="B6" s="30" t="s">
        <v>240</v>
      </c>
      <c r="C6" s="30" t="s">
        <v>35</v>
      </c>
      <c r="D6" s="51">
        <v>58.13</v>
      </c>
      <c r="E6" s="51">
        <v>1.01</v>
      </c>
      <c r="F6" s="51">
        <v>19.9</v>
      </c>
      <c r="G6" s="51">
        <v>6.16</v>
      </c>
      <c r="H6" s="51">
        <v>0.11</v>
      </c>
      <c r="I6" s="51">
        <v>1.44</v>
      </c>
      <c r="J6" s="51">
        <v>7.94</v>
      </c>
      <c r="K6" s="51">
        <v>2.7</v>
      </c>
      <c r="L6" s="51">
        <v>2.08</v>
      </c>
      <c r="M6" s="51">
        <v>0.21</v>
      </c>
      <c r="N6" s="51">
        <v>1.24</v>
      </c>
      <c r="O6" s="52">
        <v>4.4</v>
      </c>
      <c r="P6" s="52">
        <v>6.2</v>
      </c>
      <c r="Q6" s="52">
        <v>133.2</v>
      </c>
      <c r="R6" s="51">
        <v>22.6</v>
      </c>
      <c r="S6" s="52">
        <v>62.3</v>
      </c>
      <c r="T6" s="52">
        <v>600.2</v>
      </c>
      <c r="U6" s="53">
        <v>9.4</v>
      </c>
      <c r="V6" s="52">
        <v>265.6</v>
      </c>
      <c r="W6" s="52">
        <v>195.7</v>
      </c>
      <c r="X6" s="52">
        <v>8.8</v>
      </c>
      <c r="Y6" s="52">
        <v>41.1</v>
      </c>
      <c r="Z6" s="51">
        <v>6.4</v>
      </c>
      <c r="AA6" s="51">
        <v>22</v>
      </c>
      <c r="AB6" s="51">
        <v>46.2</v>
      </c>
      <c r="AC6" s="51">
        <v>24.4</v>
      </c>
      <c r="AD6" s="51"/>
      <c r="AE6" s="51"/>
      <c r="AF6" s="51"/>
      <c r="AG6" s="51"/>
      <c r="AH6" s="51"/>
      <c r="AI6" s="51"/>
      <c r="AJ6" s="51"/>
      <c r="AK6" s="51"/>
      <c r="AL6" s="44"/>
      <c r="AM6" s="44"/>
      <c r="AN6" s="44"/>
      <c r="AO6" s="47"/>
      <c r="AP6" s="47"/>
      <c r="AQ6" s="36" t="e">
        <f t="shared" si="0"/>
        <v>#DIV/0!</v>
      </c>
      <c r="AR6" s="58"/>
    </row>
    <row r="7" spans="1:44" s="8" customFormat="1" ht="12.75">
      <c r="A7" s="29" t="s">
        <v>87</v>
      </c>
      <c r="B7" s="30" t="s">
        <v>241</v>
      </c>
      <c r="C7" s="30" t="s">
        <v>35</v>
      </c>
      <c r="D7" s="51">
        <v>56.1</v>
      </c>
      <c r="E7" s="51">
        <v>1.21</v>
      </c>
      <c r="F7" s="51">
        <v>18.21</v>
      </c>
      <c r="G7" s="51">
        <v>8.65</v>
      </c>
      <c r="H7" s="51">
        <v>0.12</v>
      </c>
      <c r="I7" s="51">
        <v>2.89</v>
      </c>
      <c r="J7" s="51">
        <v>7.56</v>
      </c>
      <c r="K7" s="51">
        <v>3.06</v>
      </c>
      <c r="L7" s="51">
        <v>2.17</v>
      </c>
      <c r="M7" s="51">
        <v>0.22</v>
      </c>
      <c r="N7" s="51">
        <v>0.35</v>
      </c>
      <c r="O7" s="52">
        <v>11.7</v>
      </c>
      <c r="P7" s="52">
        <v>11.1</v>
      </c>
      <c r="Q7" s="52">
        <v>196.9</v>
      </c>
      <c r="R7" s="51">
        <v>24.4</v>
      </c>
      <c r="S7" s="52">
        <v>94.03</v>
      </c>
      <c r="T7" s="52">
        <v>329.7</v>
      </c>
      <c r="U7" s="53">
        <v>12.5</v>
      </c>
      <c r="V7" s="52">
        <v>243.3</v>
      </c>
      <c r="W7" s="52">
        <v>183.6</v>
      </c>
      <c r="X7" s="52">
        <v>9.2</v>
      </c>
      <c r="Y7" s="52">
        <v>33.1</v>
      </c>
      <c r="Z7" s="51">
        <v>8.3</v>
      </c>
      <c r="AA7" s="51">
        <v>20</v>
      </c>
      <c r="AB7" s="51">
        <v>44.6</v>
      </c>
      <c r="AC7" s="51">
        <v>23.2</v>
      </c>
      <c r="AD7" s="51"/>
      <c r="AE7" s="51"/>
      <c r="AF7" s="51"/>
      <c r="AG7" s="51"/>
      <c r="AH7" s="51"/>
      <c r="AI7" s="51"/>
      <c r="AJ7" s="51"/>
      <c r="AK7" s="51"/>
      <c r="AL7" s="44">
        <v>0.707511</v>
      </c>
      <c r="AM7" s="44">
        <v>0.70729</v>
      </c>
      <c r="AN7" s="44"/>
      <c r="AO7" s="47"/>
      <c r="AP7" s="47"/>
      <c r="AQ7" s="36" t="e">
        <f t="shared" si="0"/>
        <v>#DIV/0!</v>
      </c>
      <c r="AR7" s="58"/>
    </row>
    <row r="8" spans="1:44" s="8" customFormat="1" ht="12.75" customHeight="1">
      <c r="A8" s="31" t="s">
        <v>218</v>
      </c>
      <c r="B8" s="22" t="s">
        <v>216</v>
      </c>
      <c r="C8" s="22" t="s">
        <v>35</v>
      </c>
      <c r="D8" s="46">
        <v>56.75</v>
      </c>
      <c r="E8" s="46">
        <v>0.85</v>
      </c>
      <c r="F8" s="46">
        <v>20.06</v>
      </c>
      <c r="G8" s="47">
        <v>6.88</v>
      </c>
      <c r="H8" s="46">
        <v>0.12</v>
      </c>
      <c r="I8" s="46">
        <v>2.17</v>
      </c>
      <c r="J8" s="46">
        <v>7.67</v>
      </c>
      <c r="K8" s="46">
        <v>2.65</v>
      </c>
      <c r="L8" s="46">
        <v>2.11</v>
      </c>
      <c r="M8" s="46">
        <v>0.13</v>
      </c>
      <c r="N8" s="46">
        <v>0.64</v>
      </c>
      <c r="O8" s="48">
        <v>58</v>
      </c>
      <c r="P8" s="48">
        <v>71</v>
      </c>
      <c r="Q8" s="48">
        <v>120</v>
      </c>
      <c r="R8" s="49">
        <v>35</v>
      </c>
      <c r="S8" s="48">
        <v>89</v>
      </c>
      <c r="T8" s="48">
        <v>366</v>
      </c>
      <c r="U8" s="49">
        <v>13</v>
      </c>
      <c r="V8" s="48">
        <v>243</v>
      </c>
      <c r="W8" s="48">
        <v>140</v>
      </c>
      <c r="X8" s="48">
        <v>11</v>
      </c>
      <c r="Y8" s="48">
        <v>31</v>
      </c>
      <c r="Z8" s="46">
        <v>6</v>
      </c>
      <c r="AA8" s="46">
        <v>23.9</v>
      </c>
      <c r="AB8" s="46">
        <v>49.17</v>
      </c>
      <c r="AC8" s="46">
        <v>22.97</v>
      </c>
      <c r="AD8" s="46">
        <v>5.1</v>
      </c>
      <c r="AE8" s="46">
        <v>1.19</v>
      </c>
      <c r="AF8" s="46">
        <v>5.07</v>
      </c>
      <c r="AG8" s="46">
        <v>5.36</v>
      </c>
      <c r="AH8" s="46">
        <v>0.98</v>
      </c>
      <c r="AI8" s="46">
        <v>2.67</v>
      </c>
      <c r="AJ8" s="46">
        <v>2.64</v>
      </c>
      <c r="AK8" s="46">
        <v>0.45</v>
      </c>
      <c r="AL8" s="50">
        <v>0.70917</v>
      </c>
      <c r="AM8" s="50">
        <v>0.70898</v>
      </c>
      <c r="AN8" s="50">
        <v>0.51231</v>
      </c>
      <c r="AO8" s="45">
        <v>18.694</v>
      </c>
      <c r="AP8" s="45">
        <v>15.659</v>
      </c>
      <c r="AQ8" s="36">
        <f t="shared" si="0"/>
        <v>0.8376484433508078</v>
      </c>
      <c r="AR8" s="58">
        <f>[1]!AgePb76($AQ$8)</f>
        <v>4987.137462601622</v>
      </c>
    </row>
    <row r="9" spans="1:44" s="8" customFormat="1" ht="12.75">
      <c r="A9" s="31" t="s">
        <v>219</v>
      </c>
      <c r="B9" s="22" t="s">
        <v>217</v>
      </c>
      <c r="C9" s="22" t="s">
        <v>35</v>
      </c>
      <c r="D9" s="46">
        <v>54.33</v>
      </c>
      <c r="E9" s="46">
        <v>0.91</v>
      </c>
      <c r="F9" s="46">
        <v>20.05</v>
      </c>
      <c r="G9" s="47">
        <v>6.85</v>
      </c>
      <c r="H9" s="46">
        <v>0.21</v>
      </c>
      <c r="I9" s="46">
        <v>1.94</v>
      </c>
      <c r="J9" s="46">
        <v>9.97</v>
      </c>
      <c r="K9" s="46">
        <v>2.69</v>
      </c>
      <c r="L9" s="46">
        <v>1.57</v>
      </c>
      <c r="M9" s="46">
        <v>0.13</v>
      </c>
      <c r="N9" s="46">
        <v>1.91</v>
      </c>
      <c r="O9" s="48">
        <v>80</v>
      </c>
      <c r="P9" s="48">
        <v>97</v>
      </c>
      <c r="Q9" s="48">
        <v>188</v>
      </c>
      <c r="R9" s="49">
        <v>35</v>
      </c>
      <c r="S9" s="48">
        <v>65</v>
      </c>
      <c r="T9" s="48">
        <v>225</v>
      </c>
      <c r="U9" s="49">
        <v>11</v>
      </c>
      <c r="V9" s="48">
        <v>273</v>
      </c>
      <c r="W9" s="48">
        <v>128</v>
      </c>
      <c r="X9" s="48">
        <v>9</v>
      </c>
      <c r="Y9" s="48">
        <v>26</v>
      </c>
      <c r="Z9" s="46">
        <v>5</v>
      </c>
      <c r="AA9" s="46">
        <v>16.8</v>
      </c>
      <c r="AB9" s="46">
        <v>32.88</v>
      </c>
      <c r="AC9" s="46">
        <v>17.96</v>
      </c>
      <c r="AD9" s="46">
        <v>3.51</v>
      </c>
      <c r="AE9" s="46">
        <v>1.2</v>
      </c>
      <c r="AF9" s="46">
        <v>4.53</v>
      </c>
      <c r="AG9" s="46">
        <v>4.75</v>
      </c>
      <c r="AH9" s="46">
        <v>0.99</v>
      </c>
      <c r="AI9" s="46">
        <v>2.52</v>
      </c>
      <c r="AJ9" s="46">
        <v>2.52</v>
      </c>
      <c r="AK9" s="46">
        <v>0.46</v>
      </c>
      <c r="AL9" s="50">
        <v>0.70794</v>
      </c>
      <c r="AM9" s="50">
        <v>0.70781</v>
      </c>
      <c r="AN9" s="50">
        <v>0.51238</v>
      </c>
      <c r="AO9" s="45">
        <v>18.799</v>
      </c>
      <c r="AP9" s="45">
        <v>15.673</v>
      </c>
      <c r="AQ9" s="36">
        <f t="shared" si="0"/>
        <v>0.8337145592850684</v>
      </c>
      <c r="AR9" s="58">
        <f>[1]!AgePb76($AQ$9)</f>
        <v>4980.451458990337</v>
      </c>
    </row>
    <row r="10" spans="1:44" s="8" customFormat="1" ht="12.75">
      <c r="A10" s="7" t="s">
        <v>77</v>
      </c>
      <c r="B10" s="54" t="s">
        <v>220</v>
      </c>
      <c r="C10" s="22" t="s">
        <v>35</v>
      </c>
      <c r="D10" s="55">
        <v>60.476568382068656</v>
      </c>
      <c r="E10" s="56">
        <v>0.7468001546507133</v>
      </c>
      <c r="F10" s="55">
        <v>17.77465763180921</v>
      </c>
      <c r="G10" s="55">
        <v>6.625727977534949</v>
      </c>
      <c r="H10" s="56">
        <v>0.15159839651628917</v>
      </c>
      <c r="I10" s="55">
        <v>2.716561870459679</v>
      </c>
      <c r="J10" s="55">
        <v>6.755794314551411</v>
      </c>
      <c r="K10" s="55">
        <v>2.5741204240685343</v>
      </c>
      <c r="L10" s="55">
        <v>2.726736259487618</v>
      </c>
      <c r="M10" s="56">
        <v>0.12412754614085424</v>
      </c>
      <c r="N10" s="55"/>
      <c r="O10" s="57">
        <v>7</v>
      </c>
      <c r="P10" s="57">
        <v>22</v>
      </c>
      <c r="Q10" s="57">
        <v>122</v>
      </c>
      <c r="R10" s="57">
        <v>21</v>
      </c>
      <c r="S10" s="57">
        <v>109</v>
      </c>
      <c r="T10" s="57">
        <v>381</v>
      </c>
      <c r="U10" s="57">
        <v>14</v>
      </c>
      <c r="V10" s="57">
        <v>239</v>
      </c>
      <c r="W10" s="57">
        <v>148</v>
      </c>
      <c r="X10" s="53">
        <v>13.975</v>
      </c>
      <c r="Y10" s="57">
        <v>34</v>
      </c>
      <c r="Z10" s="57">
        <v>10</v>
      </c>
      <c r="AA10" s="57">
        <v>15</v>
      </c>
      <c r="AB10" s="57">
        <v>59</v>
      </c>
      <c r="AC10" s="47"/>
      <c r="AD10" s="51"/>
      <c r="AE10" s="51"/>
      <c r="AF10" s="51"/>
      <c r="AG10" s="47"/>
      <c r="AH10" s="47"/>
      <c r="AI10" s="47"/>
      <c r="AJ10" s="47"/>
      <c r="AK10" s="47"/>
      <c r="AL10" s="52"/>
      <c r="AM10" s="52"/>
      <c r="AN10" s="47"/>
      <c r="AO10" s="51"/>
      <c r="AP10" s="51"/>
      <c r="AQ10" s="36" t="e">
        <f t="shared" si="0"/>
        <v>#DIV/0!</v>
      </c>
      <c r="AR10" s="58"/>
    </row>
    <row r="11" spans="1:44" s="8" customFormat="1" ht="12.75">
      <c r="A11" s="7" t="s">
        <v>78</v>
      </c>
      <c r="B11" s="54" t="s">
        <v>221</v>
      </c>
      <c r="C11" s="22" t="s">
        <v>35</v>
      </c>
      <c r="D11" s="55">
        <v>59.21536575398447</v>
      </c>
      <c r="E11" s="56">
        <v>0.7580711074785452</v>
      </c>
      <c r="F11" s="55">
        <v>17.327339599509603</v>
      </c>
      <c r="G11" s="55">
        <v>7.089860032693094</v>
      </c>
      <c r="H11" s="56">
        <v>0.15324887617490807</v>
      </c>
      <c r="I11" s="55">
        <v>3.708622803432775</v>
      </c>
      <c r="J11" s="55">
        <v>7.795259501430324</v>
      </c>
      <c r="K11" s="55">
        <v>2.3089497343686145</v>
      </c>
      <c r="L11" s="55">
        <v>2.1965672251736823</v>
      </c>
      <c r="M11" s="56">
        <v>0.1665304454434001</v>
      </c>
      <c r="N11" s="55"/>
      <c r="O11" s="57">
        <v>14</v>
      </c>
      <c r="P11" s="57">
        <v>30</v>
      </c>
      <c r="Q11" s="57">
        <v>145</v>
      </c>
      <c r="R11" s="57">
        <v>22</v>
      </c>
      <c r="S11" s="57">
        <v>126</v>
      </c>
      <c r="T11" s="57">
        <v>374</v>
      </c>
      <c r="U11" s="57">
        <v>16</v>
      </c>
      <c r="V11" s="57">
        <v>229</v>
      </c>
      <c r="W11" s="57">
        <v>159</v>
      </c>
      <c r="X11" s="53">
        <v>12.667</v>
      </c>
      <c r="Y11" s="57">
        <v>28</v>
      </c>
      <c r="Z11" s="57">
        <v>10</v>
      </c>
      <c r="AA11" s="57">
        <v>38</v>
      </c>
      <c r="AB11" s="57">
        <v>55</v>
      </c>
      <c r="AC11" s="47"/>
      <c r="AD11" s="51"/>
      <c r="AE11" s="51"/>
      <c r="AF11" s="51"/>
      <c r="AG11" s="47"/>
      <c r="AH11" s="47"/>
      <c r="AI11" s="47"/>
      <c r="AJ11" s="47"/>
      <c r="AK11" s="47"/>
      <c r="AL11" s="52"/>
      <c r="AM11" s="52"/>
      <c r="AN11" s="47"/>
      <c r="AO11" s="51"/>
      <c r="AP11" s="51"/>
      <c r="AQ11" s="36" t="e">
        <f t="shared" si="0"/>
        <v>#DIV/0!</v>
      </c>
      <c r="AR11" s="58"/>
    </row>
    <row r="12" spans="1:44" s="8" customFormat="1" ht="12.75">
      <c r="A12" s="7" t="s">
        <v>79</v>
      </c>
      <c r="B12" s="54" t="s">
        <v>222</v>
      </c>
      <c r="C12" s="22" t="s">
        <v>35</v>
      </c>
      <c r="D12" s="55">
        <v>56.80337372638751</v>
      </c>
      <c r="E12" s="56">
        <v>1.1430447675432749</v>
      </c>
      <c r="F12" s="55">
        <v>17.371407463651384</v>
      </c>
      <c r="G12" s="55">
        <v>9.75398167434511</v>
      </c>
      <c r="H12" s="56">
        <v>0.1457022953241876</v>
      </c>
      <c r="I12" s="55">
        <v>3.1089996819175245</v>
      </c>
      <c r="J12" s="55">
        <v>7.521111441734474</v>
      </c>
      <c r="K12" s="55">
        <v>3.047435331780544</v>
      </c>
      <c r="L12" s="55">
        <v>1.9084948542464013</v>
      </c>
      <c r="M12" s="56">
        <v>0.18674519541550808</v>
      </c>
      <c r="N12" s="55"/>
      <c r="O12" s="57">
        <v>8</v>
      </c>
      <c r="P12" s="57">
        <v>18</v>
      </c>
      <c r="Q12" s="57">
        <v>222</v>
      </c>
      <c r="R12" s="57">
        <v>31</v>
      </c>
      <c r="S12" s="57">
        <v>91</v>
      </c>
      <c r="T12" s="57">
        <v>308</v>
      </c>
      <c r="U12" s="57">
        <v>13</v>
      </c>
      <c r="V12" s="57">
        <v>231</v>
      </c>
      <c r="W12" s="57">
        <v>136</v>
      </c>
      <c r="X12" s="53">
        <v>11.022</v>
      </c>
      <c r="Y12" s="57">
        <v>31</v>
      </c>
      <c r="Z12" s="57">
        <v>6</v>
      </c>
      <c r="AA12" s="57">
        <v>21</v>
      </c>
      <c r="AB12" s="57"/>
      <c r="AC12" s="47"/>
      <c r="AD12" s="51"/>
      <c r="AE12" s="51"/>
      <c r="AF12" s="51"/>
      <c r="AG12" s="47"/>
      <c r="AH12" s="47"/>
      <c r="AI12" s="47"/>
      <c r="AJ12" s="47"/>
      <c r="AK12" s="47"/>
      <c r="AL12" s="52"/>
      <c r="AM12" s="52"/>
      <c r="AN12" s="47"/>
      <c r="AO12" s="51"/>
      <c r="AP12" s="51"/>
      <c r="AQ12" s="36" t="e">
        <f t="shared" si="0"/>
        <v>#DIV/0!</v>
      </c>
      <c r="AR12" s="58"/>
    </row>
    <row r="13" spans="1:44" s="8" customFormat="1" ht="12.75">
      <c r="A13" s="7" t="s">
        <v>80</v>
      </c>
      <c r="B13" s="54" t="s">
        <v>223</v>
      </c>
      <c r="C13" s="22" t="s">
        <v>35</v>
      </c>
      <c r="D13" s="55">
        <v>62.17627188043812</v>
      </c>
      <c r="E13" s="56">
        <v>0.9161633739379671</v>
      </c>
      <c r="F13" s="55">
        <v>16.705906438734775</v>
      </c>
      <c r="G13" s="55">
        <v>7.579884327976251</v>
      </c>
      <c r="H13" s="56">
        <v>0.14535776435663833</v>
      </c>
      <c r="I13" s="55">
        <v>1.5559422663527485</v>
      </c>
      <c r="J13" s="55">
        <v>5.671000102364623</v>
      </c>
      <c r="K13" s="55">
        <v>3.0197563721977687</v>
      </c>
      <c r="L13" s="55">
        <v>2.7945542020677654</v>
      </c>
      <c r="M13" s="56">
        <v>0.20472924557273006</v>
      </c>
      <c r="N13" s="55"/>
      <c r="O13" s="57">
        <v>2</v>
      </c>
      <c r="P13" s="57">
        <v>5</v>
      </c>
      <c r="Q13" s="57">
        <v>70</v>
      </c>
      <c r="R13" s="57">
        <v>22</v>
      </c>
      <c r="S13" s="57">
        <v>129</v>
      </c>
      <c r="T13" s="57">
        <v>424</v>
      </c>
      <c r="U13" s="57">
        <v>20</v>
      </c>
      <c r="V13" s="57">
        <v>181</v>
      </c>
      <c r="W13" s="57">
        <v>174</v>
      </c>
      <c r="X13" s="53">
        <v>17.297</v>
      </c>
      <c r="Y13" s="57">
        <v>39</v>
      </c>
      <c r="Z13" s="57">
        <v>9</v>
      </c>
      <c r="AA13" s="57">
        <v>35</v>
      </c>
      <c r="AB13" s="57">
        <v>68</v>
      </c>
      <c r="AC13" s="47"/>
      <c r="AD13" s="51"/>
      <c r="AE13" s="51"/>
      <c r="AF13" s="51"/>
      <c r="AG13" s="47"/>
      <c r="AH13" s="47"/>
      <c r="AI13" s="47"/>
      <c r="AJ13" s="47"/>
      <c r="AK13" s="47"/>
      <c r="AL13" s="52"/>
      <c r="AM13" s="52"/>
      <c r="AN13" s="47"/>
      <c r="AO13" s="51"/>
      <c r="AP13" s="51"/>
      <c r="AQ13" s="36" t="e">
        <f t="shared" si="0"/>
        <v>#DIV/0!</v>
      </c>
      <c r="AR13" s="58"/>
    </row>
    <row r="14" spans="1:44" s="8" customFormat="1" ht="12.75">
      <c r="A14" s="7" t="s">
        <v>81</v>
      </c>
      <c r="B14" s="54" t="s">
        <v>224</v>
      </c>
      <c r="C14" s="54" t="s">
        <v>132</v>
      </c>
      <c r="D14" s="55">
        <v>65.4852355332868</v>
      </c>
      <c r="E14" s="56">
        <v>0.4784590742946323</v>
      </c>
      <c r="F14" s="55">
        <v>17.04382110148261</v>
      </c>
      <c r="G14" s="55">
        <v>5.381244609634893</v>
      </c>
      <c r="H14" s="56">
        <v>0.09548646761673993</v>
      </c>
      <c r="I14" s="55">
        <v>0.7597847960901886</v>
      </c>
      <c r="J14" s="55">
        <v>4.866729639820938</v>
      </c>
      <c r="K14" s="55">
        <v>2.998069735923447</v>
      </c>
      <c r="L14" s="55">
        <v>3.306090599203253</v>
      </c>
      <c r="M14" s="56">
        <v>0.131422234999384</v>
      </c>
      <c r="N14" s="55"/>
      <c r="O14" s="57">
        <v>5</v>
      </c>
      <c r="P14" s="57">
        <v>3</v>
      </c>
      <c r="Q14" s="57">
        <v>43</v>
      </c>
      <c r="R14" s="57">
        <v>17</v>
      </c>
      <c r="S14" s="57">
        <v>137</v>
      </c>
      <c r="T14" s="57">
        <v>475</v>
      </c>
      <c r="U14" s="57">
        <v>22</v>
      </c>
      <c r="V14" s="57">
        <v>207</v>
      </c>
      <c r="W14" s="57">
        <v>190</v>
      </c>
      <c r="X14" s="53">
        <v>15.499</v>
      </c>
      <c r="Y14" s="57">
        <v>40</v>
      </c>
      <c r="Z14" s="57">
        <v>9</v>
      </c>
      <c r="AA14" s="57">
        <v>35</v>
      </c>
      <c r="AB14" s="57">
        <v>77</v>
      </c>
      <c r="AC14" s="47"/>
      <c r="AD14" s="51"/>
      <c r="AE14" s="51"/>
      <c r="AF14" s="51"/>
      <c r="AG14" s="47"/>
      <c r="AH14" s="47"/>
      <c r="AI14" s="47"/>
      <c r="AJ14" s="47"/>
      <c r="AK14" s="47"/>
      <c r="AL14" s="52"/>
      <c r="AM14" s="52"/>
      <c r="AN14" s="47"/>
      <c r="AO14" s="51"/>
      <c r="AP14" s="51"/>
      <c r="AQ14" s="36" t="e">
        <f t="shared" si="0"/>
        <v>#DIV/0!</v>
      </c>
      <c r="AR14" s="58"/>
    </row>
    <row r="15" spans="1:44" s="8" customFormat="1" ht="12.75">
      <c r="A15" s="7" t="s">
        <v>82</v>
      </c>
      <c r="B15" s="54" t="s">
        <v>225</v>
      </c>
      <c r="C15" s="54" t="s">
        <v>35</v>
      </c>
      <c r="D15" s="55">
        <v>60.41405205750611</v>
      </c>
      <c r="E15" s="56">
        <v>0.8397359372289737</v>
      </c>
      <c r="F15" s="55">
        <v>18.406848490413953</v>
      </c>
      <c r="G15" s="55">
        <v>6.9205485322476985</v>
      </c>
      <c r="H15" s="56">
        <v>0.14284693950432117</v>
      </c>
      <c r="I15" s="55">
        <v>1.8468068607344377</v>
      </c>
      <c r="J15" s="55">
        <v>6.989296682889999</v>
      </c>
      <c r="K15" s="55">
        <v>2.571244911077781</v>
      </c>
      <c r="L15" s="55">
        <v>2.397787913108248</v>
      </c>
      <c r="M15" s="56">
        <v>0.17345699796953282</v>
      </c>
      <c r="N15" s="55"/>
      <c r="O15" s="57">
        <v>6</v>
      </c>
      <c r="P15" s="57">
        <v>11</v>
      </c>
      <c r="Q15" s="57">
        <v>74</v>
      </c>
      <c r="R15" s="57">
        <v>29</v>
      </c>
      <c r="S15" s="57">
        <v>122</v>
      </c>
      <c r="T15" s="57">
        <v>387</v>
      </c>
      <c r="U15" s="57">
        <v>14</v>
      </c>
      <c r="V15" s="57">
        <v>195</v>
      </c>
      <c r="W15" s="57">
        <v>154</v>
      </c>
      <c r="X15" s="53">
        <v>15.653000000000002</v>
      </c>
      <c r="Y15" s="57">
        <v>34</v>
      </c>
      <c r="Z15" s="57">
        <v>6</v>
      </c>
      <c r="AA15" s="57">
        <v>40</v>
      </c>
      <c r="AB15" s="57">
        <v>49</v>
      </c>
      <c r="AC15" s="47"/>
      <c r="AD15" s="51"/>
      <c r="AE15" s="51"/>
      <c r="AF15" s="51"/>
      <c r="AG15" s="47"/>
      <c r="AH15" s="47"/>
      <c r="AI15" s="47"/>
      <c r="AJ15" s="47"/>
      <c r="AK15" s="47"/>
      <c r="AL15" s="52"/>
      <c r="AM15" s="52"/>
      <c r="AN15" s="47"/>
      <c r="AO15" s="51"/>
      <c r="AP15" s="51"/>
      <c r="AQ15" s="36" t="e">
        <f t="shared" si="0"/>
        <v>#DIV/0!</v>
      </c>
      <c r="AR15" s="58"/>
    </row>
    <row r="16" spans="1:44" s="8" customFormat="1" ht="12.75">
      <c r="A16" s="31" t="s">
        <v>230</v>
      </c>
      <c r="B16" s="22" t="s">
        <v>226</v>
      </c>
      <c r="C16" s="22" t="s">
        <v>104</v>
      </c>
      <c r="D16" s="46">
        <v>76.25</v>
      </c>
      <c r="E16" s="46">
        <v>0.07</v>
      </c>
      <c r="F16" s="46">
        <v>12.62</v>
      </c>
      <c r="G16" s="47">
        <v>1.94</v>
      </c>
      <c r="H16" s="46">
        <v>0.01</v>
      </c>
      <c r="I16" s="46">
        <v>0.23</v>
      </c>
      <c r="J16" s="46">
        <v>0.84</v>
      </c>
      <c r="K16" s="46">
        <v>3.59</v>
      </c>
      <c r="L16" s="46">
        <v>4.18</v>
      </c>
      <c r="M16" s="46"/>
      <c r="N16" s="46">
        <v>0.23</v>
      </c>
      <c r="O16" s="48">
        <v>85</v>
      </c>
      <c r="P16" s="48">
        <v>97</v>
      </c>
      <c r="Q16" s="48">
        <v>2</v>
      </c>
      <c r="R16" s="49">
        <v>10</v>
      </c>
      <c r="S16" s="48">
        <v>171</v>
      </c>
      <c r="T16" s="48">
        <v>766</v>
      </c>
      <c r="U16" s="49">
        <v>26</v>
      </c>
      <c r="V16" s="48">
        <v>46</v>
      </c>
      <c r="W16" s="48">
        <v>96</v>
      </c>
      <c r="X16" s="48">
        <v>12</v>
      </c>
      <c r="Y16" s="48">
        <v>40</v>
      </c>
      <c r="Z16" s="46">
        <v>22</v>
      </c>
      <c r="AA16" s="46">
        <v>35.51</v>
      </c>
      <c r="AB16" s="46">
        <v>63.18</v>
      </c>
      <c r="AC16" s="46">
        <v>32.18</v>
      </c>
      <c r="AD16" s="46">
        <v>6.85</v>
      </c>
      <c r="AE16" s="46">
        <v>0.56</v>
      </c>
      <c r="AF16" s="46">
        <v>6.64</v>
      </c>
      <c r="AG16" s="46">
        <v>7</v>
      </c>
      <c r="AH16" s="46">
        <v>1.28</v>
      </c>
      <c r="AI16" s="46">
        <v>4.15</v>
      </c>
      <c r="AJ16" s="46">
        <v>3.51</v>
      </c>
      <c r="AK16" s="46">
        <v>0.56</v>
      </c>
      <c r="AL16" s="50">
        <v>0.71352</v>
      </c>
      <c r="AM16" s="50">
        <v>0.71168</v>
      </c>
      <c r="AN16" s="50">
        <v>0.51221</v>
      </c>
      <c r="AO16" s="45">
        <v>18.786</v>
      </c>
      <c r="AP16" s="45">
        <v>15.721</v>
      </c>
      <c r="AQ16" s="36">
        <f t="shared" si="0"/>
        <v>0.8368465878845949</v>
      </c>
      <c r="AR16" s="58">
        <f>[1]!AgePb76($AQ$16)</f>
        <v>4985.777345451711</v>
      </c>
    </row>
    <row r="17" spans="1:44" s="8" customFormat="1" ht="12.75">
      <c r="A17" s="31" t="s">
        <v>231</v>
      </c>
      <c r="B17" s="22" t="s">
        <v>227</v>
      </c>
      <c r="C17" s="22" t="s">
        <v>35</v>
      </c>
      <c r="D17" s="46">
        <v>62.21</v>
      </c>
      <c r="E17" s="46">
        <v>0.61</v>
      </c>
      <c r="F17" s="46">
        <v>15.78</v>
      </c>
      <c r="G17" s="47">
        <v>6.06</v>
      </c>
      <c r="H17" s="46">
        <v>0.09</v>
      </c>
      <c r="I17" s="46">
        <v>3.79</v>
      </c>
      <c r="J17" s="46">
        <v>6.28</v>
      </c>
      <c r="K17" s="46">
        <v>2.58</v>
      </c>
      <c r="L17" s="46">
        <v>2.36</v>
      </c>
      <c r="M17" s="46">
        <v>0.09</v>
      </c>
      <c r="N17" s="46">
        <v>0.43</v>
      </c>
      <c r="O17" s="48">
        <v>73</v>
      </c>
      <c r="P17" s="48">
        <v>144</v>
      </c>
      <c r="Q17" s="48">
        <v>119</v>
      </c>
      <c r="R17" s="49">
        <v>29</v>
      </c>
      <c r="S17" s="48">
        <v>103</v>
      </c>
      <c r="T17" s="48">
        <v>379</v>
      </c>
      <c r="U17" s="49">
        <v>16</v>
      </c>
      <c r="V17" s="48">
        <v>192</v>
      </c>
      <c r="W17" s="48">
        <v>156</v>
      </c>
      <c r="X17" s="48">
        <v>10</v>
      </c>
      <c r="Y17" s="48">
        <v>25</v>
      </c>
      <c r="Z17" s="46">
        <v>11</v>
      </c>
      <c r="AA17" s="46">
        <v>25.33</v>
      </c>
      <c r="AB17" s="46">
        <v>49.46</v>
      </c>
      <c r="AC17" s="46">
        <v>22.7</v>
      </c>
      <c r="AD17" s="46">
        <v>4.49</v>
      </c>
      <c r="AE17" s="46">
        <v>0.94</v>
      </c>
      <c r="AF17" s="46">
        <v>4.29</v>
      </c>
      <c r="AG17" s="46">
        <v>4.49</v>
      </c>
      <c r="AH17" s="46">
        <v>0.85</v>
      </c>
      <c r="AI17" s="46">
        <v>2.64</v>
      </c>
      <c r="AJ17" s="46">
        <v>2.42</v>
      </c>
      <c r="AK17" s="46">
        <v>0.39</v>
      </c>
      <c r="AL17" s="50">
        <v>0.70967</v>
      </c>
      <c r="AM17" s="50">
        <v>0.7094</v>
      </c>
      <c r="AN17" s="50">
        <v>0.51226</v>
      </c>
      <c r="AO17" s="45">
        <v>18.729</v>
      </c>
      <c r="AP17" s="45">
        <v>15.663</v>
      </c>
      <c r="AQ17" s="36">
        <f t="shared" si="0"/>
        <v>0.8362966522505206</v>
      </c>
      <c r="AR17" s="58">
        <f>[1]!AgePb76($AQ$17)</f>
        <v>4984.843737047684</v>
      </c>
    </row>
    <row r="18" spans="1:44" s="8" customFormat="1" ht="12.75">
      <c r="A18" s="31" t="s">
        <v>232</v>
      </c>
      <c r="B18" s="22" t="s">
        <v>228</v>
      </c>
      <c r="C18" s="22" t="s">
        <v>132</v>
      </c>
      <c r="D18" s="46">
        <v>65.04</v>
      </c>
      <c r="E18" s="46">
        <v>0.76</v>
      </c>
      <c r="F18" s="46">
        <v>15.98</v>
      </c>
      <c r="G18" s="47">
        <v>5.45</v>
      </c>
      <c r="H18" s="46">
        <v>0.1</v>
      </c>
      <c r="I18" s="46">
        <v>1.68</v>
      </c>
      <c r="J18" s="46">
        <v>3.96</v>
      </c>
      <c r="K18" s="46">
        <v>3.56</v>
      </c>
      <c r="L18" s="46">
        <v>3.28</v>
      </c>
      <c r="M18" s="46">
        <v>0.19</v>
      </c>
      <c r="N18" s="46">
        <v>0.59</v>
      </c>
      <c r="O18" s="48">
        <v>45</v>
      </c>
      <c r="P18" s="48">
        <v>55</v>
      </c>
      <c r="Q18" s="48">
        <v>87</v>
      </c>
      <c r="R18" s="49">
        <v>19</v>
      </c>
      <c r="S18" s="48">
        <v>128</v>
      </c>
      <c r="T18" s="48">
        <v>623</v>
      </c>
      <c r="U18" s="49">
        <v>19</v>
      </c>
      <c r="V18" s="48">
        <v>230</v>
      </c>
      <c r="W18" s="48">
        <v>217</v>
      </c>
      <c r="X18" s="48">
        <v>19</v>
      </c>
      <c r="Y18" s="48">
        <v>35</v>
      </c>
      <c r="Z18" s="46">
        <v>19</v>
      </c>
      <c r="AA18" s="46">
        <v>38.25</v>
      </c>
      <c r="AB18" s="46">
        <v>69.61</v>
      </c>
      <c r="AC18" s="46">
        <v>29.64</v>
      </c>
      <c r="AD18" s="46">
        <v>5.93</v>
      </c>
      <c r="AE18" s="46">
        <v>1.22</v>
      </c>
      <c r="AF18" s="46">
        <v>5.7</v>
      </c>
      <c r="AG18" s="46">
        <v>5.85</v>
      </c>
      <c r="AH18" s="46">
        <v>1.12</v>
      </c>
      <c r="AI18" s="46">
        <v>3.45</v>
      </c>
      <c r="AJ18" s="46">
        <v>3.23</v>
      </c>
      <c r="AK18" s="46">
        <v>0.51</v>
      </c>
      <c r="AL18" s="50">
        <v>0.70736</v>
      </c>
      <c r="AM18" s="50">
        <v>0.70709</v>
      </c>
      <c r="AN18" s="50">
        <v>0.51242</v>
      </c>
      <c r="AO18" s="45">
        <v>18.838</v>
      </c>
      <c r="AP18" s="45">
        <v>15.692</v>
      </c>
      <c r="AQ18" s="36">
        <f t="shared" si="0"/>
        <v>0.8329971334536574</v>
      </c>
      <c r="AR18" s="58">
        <f>[1]!AgePb76($AQ$18)</f>
        <v>4979.228512795511</v>
      </c>
    </row>
    <row r="19" spans="1:44" s="8" customFormat="1" ht="12.75">
      <c r="A19" s="31" t="s">
        <v>233</v>
      </c>
      <c r="B19" s="22" t="s">
        <v>229</v>
      </c>
      <c r="C19" s="22" t="s">
        <v>214</v>
      </c>
      <c r="D19" s="46">
        <v>48.14</v>
      </c>
      <c r="E19" s="46">
        <v>1.1</v>
      </c>
      <c r="F19" s="46">
        <v>16.23</v>
      </c>
      <c r="G19" s="47">
        <v>8.02</v>
      </c>
      <c r="H19" s="46">
        <v>0.22</v>
      </c>
      <c r="I19" s="46">
        <v>9.68</v>
      </c>
      <c r="J19" s="46">
        <v>10.02</v>
      </c>
      <c r="K19" s="46">
        <v>2.54</v>
      </c>
      <c r="L19" s="46">
        <v>1.35</v>
      </c>
      <c r="M19" s="46">
        <v>0.27</v>
      </c>
      <c r="N19" s="46">
        <v>2.93</v>
      </c>
      <c r="O19" s="48">
        <v>291</v>
      </c>
      <c r="P19" s="48">
        <v>534</v>
      </c>
      <c r="Q19" s="48">
        <v>175</v>
      </c>
      <c r="R19" s="49">
        <v>33</v>
      </c>
      <c r="S19" s="48">
        <v>37</v>
      </c>
      <c r="T19" s="48">
        <v>559</v>
      </c>
      <c r="U19" s="49">
        <v>5</v>
      </c>
      <c r="V19" s="48">
        <v>377</v>
      </c>
      <c r="W19" s="48">
        <v>119</v>
      </c>
      <c r="X19" s="48">
        <v>16</v>
      </c>
      <c r="Y19" s="48">
        <v>21</v>
      </c>
      <c r="Z19" s="46">
        <v>4</v>
      </c>
      <c r="AA19" s="46">
        <v>21.3</v>
      </c>
      <c r="AB19" s="46">
        <v>41.95</v>
      </c>
      <c r="AC19" s="46">
        <v>18.55</v>
      </c>
      <c r="AD19" s="46">
        <v>3.97</v>
      </c>
      <c r="AE19" s="46">
        <v>1.22</v>
      </c>
      <c r="AF19" s="46">
        <v>4</v>
      </c>
      <c r="AG19" s="46">
        <v>3.79</v>
      </c>
      <c r="AH19" s="46">
        <v>0.68</v>
      </c>
      <c r="AI19" s="46">
        <v>1.89</v>
      </c>
      <c r="AJ19" s="46">
        <v>1.75</v>
      </c>
      <c r="AK19" s="46">
        <v>0.3</v>
      </c>
      <c r="AL19" s="50">
        <v>0.70595</v>
      </c>
      <c r="AM19" s="50">
        <v>0.70591</v>
      </c>
      <c r="AN19" s="50">
        <v>0.51255</v>
      </c>
      <c r="AO19" s="45">
        <v>19.018</v>
      </c>
      <c r="AP19" s="45">
        <v>15.721</v>
      </c>
      <c r="AQ19" s="36">
        <f t="shared" si="0"/>
        <v>0.8266379219686613</v>
      </c>
      <c r="AR19" s="58">
        <f>[1]!AgePb76($AQ$19)</f>
        <v>4968.339215570637</v>
      </c>
    </row>
    <row r="20" spans="43:44" s="8" customFormat="1" ht="12.75">
      <c r="AQ20" s="36"/>
      <c r="AR20" s="59">
        <f>MAX(AR16:AR19)</f>
        <v>4985.777345451711</v>
      </c>
    </row>
    <row r="21" spans="1:44" ht="12.75">
      <c r="A21" s="24" t="s">
        <v>165</v>
      </c>
      <c r="AQ21" s="36"/>
      <c r="AR21" s="58"/>
    </row>
    <row r="22" spans="43:44" ht="12.75">
      <c r="AQ22" s="36"/>
      <c r="AR22" s="58"/>
    </row>
    <row r="23" spans="43:44" ht="12.75">
      <c r="AQ23" s="36"/>
      <c r="AR23" s="58"/>
    </row>
    <row r="24" spans="43:44" ht="12.75">
      <c r="AQ24" s="36"/>
      <c r="AR24" s="58"/>
    </row>
    <row r="25" spans="43:44" ht="12.75">
      <c r="AQ25" s="36"/>
      <c r="AR25" s="58"/>
    </row>
    <row r="26" spans="43:44" ht="12.75">
      <c r="AQ26" s="36"/>
      <c r="AR26" s="58"/>
    </row>
    <row r="27" spans="43:44" ht="12.75">
      <c r="AQ27" s="36"/>
      <c r="AR27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KGT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Szabolcs Harangi</dc:creator>
  <cp:keywords/>
  <dc:description/>
  <cp:lastModifiedBy>Paul</cp:lastModifiedBy>
  <dcterms:created xsi:type="dcterms:W3CDTF">2007-08-08T14:02:49Z</dcterms:created>
  <dcterms:modified xsi:type="dcterms:W3CDTF">2012-06-30T08:46:22Z</dcterms:modified>
  <cp:category/>
  <cp:version/>
  <cp:contentType/>
  <cp:contentStatus/>
</cp:coreProperties>
</file>