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1720" windowHeight="1362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<sst xmlns="http://schemas.openxmlformats.org/spreadsheetml/2006/main" count="43" uniqueCount="37">
  <si>
    <t>Analysis_#</t>
  </si>
  <si>
    <t>Th/U</t>
  </si>
  <si>
    <t>Pb207/Pb206</t>
  </si>
  <si>
    <r>
      <t>± 1</t>
    </r>
    <r>
      <rPr>
        <b/>
        <sz val="10"/>
        <rFont val="Symbol"/>
        <family val="1"/>
      </rPr>
      <t xml:space="preserve"> s</t>
    </r>
  </si>
  <si>
    <t>Pb206/U238</t>
  </si>
  <si>
    <t>Pb207/U235</t>
  </si>
  <si>
    <t>Pb208/Th232</t>
  </si>
  <si>
    <t>(207Pb corr.)</t>
  </si>
  <si>
    <t>71008-11-7</t>
  </si>
  <si>
    <t>71008-11-8</t>
  </si>
  <si>
    <t>71008-11-9</t>
  </si>
  <si>
    <t>71008-11-10</t>
  </si>
  <si>
    <t>71008-11-11</t>
  </si>
  <si>
    <t>71008-11-12</t>
  </si>
  <si>
    <t>72506-4.2</t>
  </si>
  <si>
    <t>72506-3</t>
  </si>
  <si>
    <t>72506-4</t>
  </si>
  <si>
    <t>72506-5</t>
  </si>
  <si>
    <t>72506-6</t>
  </si>
  <si>
    <t>72506-7</t>
  </si>
  <si>
    <t>72506-8</t>
  </si>
  <si>
    <t>72506-9</t>
  </si>
  <si>
    <t>72506-10</t>
  </si>
  <si>
    <t>72506-11</t>
  </si>
  <si>
    <t>[Th] ppm</t>
  </si>
  <si>
    <t>[U] ppm</t>
  </si>
  <si>
    <t>71008-11-1</t>
  </si>
  <si>
    <t>71008-11-3</t>
  </si>
  <si>
    <t>71008-11-4</t>
  </si>
  <si>
    <t>71008-11-5</t>
  </si>
  <si>
    <t>71008-11-6</t>
  </si>
  <si>
    <t>206Pb/238U age</t>
  </si>
  <si>
    <t>Supplementary Table 1: (U-Th)-Pb isotope composition of titanite determined by laser ablation ICP-MS.</t>
  </si>
  <si>
    <t>f (Pb comm)</t>
  </si>
  <si>
    <t xml:space="preserve">*Note that no ratios are corrected for common lead. Correlation coefficient is assumed to be zero. Pb206/U238 age is corrected in the manner outlined in the Supplemental Discussion. </t>
  </si>
  <si>
    <t>Initiation of the Western Branch of the East African Rift coeval with the Eastern Branch</t>
  </si>
  <si>
    <t>Age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</si>
</sst>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72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175" fontId="7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says\Geo_Dating\Iso-Plot\Iso_Plot_Version_4\Isoplot4.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</sheetNames>
    <definedNames>
      <definedName name="AgePb76"/>
      <definedName name="AgePb7U5"/>
      <definedName name="AgePb8Th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G29" sqref="G29"/>
    </sheetView>
  </sheetViews>
  <sheetFormatPr defaultColWidth="11.00390625" defaultRowHeight="12.75"/>
  <cols>
    <col min="1" max="1" width="11.00390625" style="0" customWidth="1"/>
    <col min="2" max="2" width="9.00390625" style="0" customWidth="1"/>
    <col min="3" max="3" width="8.375" style="0" customWidth="1"/>
    <col min="4" max="4" width="8.00390625" style="0" customWidth="1"/>
    <col min="5" max="5" width="4.375" style="0" customWidth="1"/>
    <col min="6" max="8" width="11.00390625" style="0" customWidth="1"/>
    <col min="9" max="9" width="8.25390625" style="0" customWidth="1"/>
    <col min="10" max="10" width="11.00390625" style="0" customWidth="1"/>
    <col min="11" max="11" width="8.25390625" style="0" customWidth="1"/>
    <col min="12" max="13" width="10.125" style="0" customWidth="1"/>
    <col min="14" max="14" width="8.125" style="0" customWidth="1"/>
    <col min="15" max="16" width="11.00390625" style="0" customWidth="1"/>
    <col min="17" max="17" width="8.75390625" style="0" customWidth="1"/>
    <col min="18" max="18" width="4.00390625" style="0" customWidth="1"/>
    <col min="19" max="19" width="10.50390625" style="0" customWidth="1"/>
    <col min="20" max="20" width="13.00390625" style="0" customWidth="1"/>
    <col min="21" max="21" width="7.375" style="0" customWidth="1"/>
  </cols>
  <sheetData>
    <row r="1" ht="12.75">
      <c r="A1" s="16" t="s">
        <v>35</v>
      </c>
    </row>
    <row r="2" spans="1:22" ht="12.75">
      <c r="A2" s="4" t="s">
        <v>32</v>
      </c>
      <c r="V2" s="4"/>
    </row>
    <row r="3" spans="1:22" ht="12.75">
      <c r="A3" s="4"/>
      <c r="V3" s="4"/>
    </row>
    <row r="4" spans="1:22" ht="12.75">
      <c r="A4" s="11" t="s">
        <v>0</v>
      </c>
      <c r="B4" s="12" t="s">
        <v>24</v>
      </c>
      <c r="C4" s="12" t="s">
        <v>25</v>
      </c>
      <c r="D4" s="12" t="s">
        <v>1</v>
      </c>
      <c r="E4" s="12"/>
      <c r="F4" s="12" t="s">
        <v>2</v>
      </c>
      <c r="G4" s="19" t="s">
        <v>36</v>
      </c>
      <c r="H4" s="12"/>
      <c r="I4" s="12" t="s">
        <v>3</v>
      </c>
      <c r="J4" s="12" t="s">
        <v>4</v>
      </c>
      <c r="K4" s="12" t="s">
        <v>3</v>
      </c>
      <c r="L4" s="12" t="s">
        <v>5</v>
      </c>
      <c r="M4" s="12" t="s">
        <v>36</v>
      </c>
      <c r="N4" s="12" t="s">
        <v>3</v>
      </c>
      <c r="O4" s="12" t="s">
        <v>6</v>
      </c>
      <c r="P4" s="12" t="s">
        <v>36</v>
      </c>
      <c r="Q4" s="12" t="s">
        <v>3</v>
      </c>
      <c r="R4" s="12"/>
      <c r="S4" s="12" t="s">
        <v>33</v>
      </c>
      <c r="T4" s="12" t="s">
        <v>31</v>
      </c>
      <c r="U4" s="12" t="s">
        <v>3</v>
      </c>
      <c r="V4" s="4"/>
    </row>
    <row r="5" spans="1:22" ht="12.75">
      <c r="A5" s="4"/>
      <c r="B5" s="5"/>
      <c r="C5" s="5"/>
      <c r="D5" s="5"/>
      <c r="E5" s="5"/>
      <c r="G5" s="20"/>
      <c r="R5" s="5"/>
      <c r="S5" s="5"/>
      <c r="T5" s="5" t="s">
        <v>7</v>
      </c>
      <c r="U5" s="5"/>
      <c r="V5" s="4"/>
    </row>
    <row r="6" spans="1:22" ht="12.75">
      <c r="A6" s="4"/>
      <c r="B6" s="4"/>
      <c r="C6" s="4"/>
      <c r="D6" s="4"/>
      <c r="E6" s="4"/>
      <c r="F6" s="4"/>
      <c r="G6" s="2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4" t="s">
        <v>26</v>
      </c>
      <c r="B7" s="2">
        <v>16.5</v>
      </c>
      <c r="C7" s="2">
        <v>5.02</v>
      </c>
      <c r="D7" s="3">
        <f>B7/C7</f>
        <v>3.2868525896414345</v>
      </c>
      <c r="E7" s="3"/>
      <c r="F7" s="6">
        <v>0.77411</v>
      </c>
      <c r="G7" s="22">
        <f>[1]!AgePb76($F$7)</f>
        <v>4874.832281267154</v>
      </c>
      <c r="H7" s="6"/>
      <c r="I7" s="6">
        <v>0.01202</v>
      </c>
      <c r="J7" s="8">
        <v>0.06442</v>
      </c>
      <c r="K7" s="8">
        <v>0.00083</v>
      </c>
      <c r="L7" s="9">
        <v>6.76219</v>
      </c>
      <c r="M7" s="9">
        <f>[1]!AgePb7U5(L7)</f>
        <v>2080.788455982524</v>
      </c>
      <c r="N7" s="9">
        <v>0.18097</v>
      </c>
      <c r="O7" s="10">
        <v>0.03789</v>
      </c>
      <c r="P7" s="17">
        <f>[1]!AgePb8Th2(O7)</f>
        <v>751.6858163910596</v>
      </c>
      <c r="Q7" s="10">
        <v>0.00041</v>
      </c>
      <c r="R7" s="4"/>
      <c r="S7" s="15">
        <v>0.9286557484589153</v>
      </c>
      <c r="T7" s="3">
        <v>29.55982169910706</v>
      </c>
      <c r="U7" s="3">
        <v>8.030102111221954</v>
      </c>
      <c r="V7" s="4"/>
    </row>
    <row r="8" spans="1:22" ht="12.75">
      <c r="A8" s="4" t="s">
        <v>27</v>
      </c>
      <c r="B8" s="2">
        <v>17.14</v>
      </c>
      <c r="C8" s="2">
        <v>5.38</v>
      </c>
      <c r="D8" s="3">
        <f aca="true" t="shared" si="0" ref="D8:D17">B8/C8</f>
        <v>3.1858736059479558</v>
      </c>
      <c r="E8" s="3"/>
      <c r="F8" s="6">
        <v>0.78516</v>
      </c>
      <c r="G8" s="22">
        <f>[1]!AgePb76($F$8)</f>
        <v>4895.052575229222</v>
      </c>
      <c r="H8" s="6"/>
      <c r="I8" s="6">
        <v>0.01208</v>
      </c>
      <c r="J8" s="8">
        <v>0.06166</v>
      </c>
      <c r="K8" s="8">
        <v>0.00079</v>
      </c>
      <c r="L8" s="9">
        <v>6.91055</v>
      </c>
      <c r="M8" s="9">
        <f>[1]!AgePb7U5(L8)</f>
        <v>2100.0125009899807</v>
      </c>
      <c r="N8" s="9">
        <v>0.18262</v>
      </c>
      <c r="O8" s="10">
        <v>0.03693</v>
      </c>
      <c r="P8" s="17">
        <f>[1]!AgePb8Th2(O8)</f>
        <v>732.9818688595404</v>
      </c>
      <c r="Q8" s="10">
        <v>0.0004</v>
      </c>
      <c r="R8" s="4"/>
      <c r="S8" s="15">
        <v>0.9427709199291857</v>
      </c>
      <c r="T8" s="3">
        <v>22.707710970482612</v>
      </c>
      <c r="U8" s="3">
        <v>7.756182541482993</v>
      </c>
      <c r="V8" s="4"/>
    </row>
    <row r="9" spans="1:22" ht="12.75">
      <c r="A9" s="4" t="s">
        <v>28</v>
      </c>
      <c r="B9" s="2">
        <v>51.98</v>
      </c>
      <c r="C9" s="2">
        <v>9.33</v>
      </c>
      <c r="D9" s="3">
        <f t="shared" si="0"/>
        <v>5.571275455519828</v>
      </c>
      <c r="E9" s="3"/>
      <c r="F9" s="6">
        <v>0.74221</v>
      </c>
      <c r="G9" s="22">
        <f>[1]!AgePb76($F$9)</f>
        <v>4814.68663452571</v>
      </c>
      <c r="H9" s="6"/>
      <c r="I9" s="6">
        <v>0.01233</v>
      </c>
      <c r="J9" s="8">
        <v>0.03026</v>
      </c>
      <c r="K9" s="8">
        <v>0.0004</v>
      </c>
      <c r="L9" s="9">
        <v>3.15106</v>
      </c>
      <c r="M9" s="9">
        <f>[1]!AgePb7U5(L9)</f>
        <v>1445.2594032743955</v>
      </c>
      <c r="N9" s="9">
        <v>0.07378</v>
      </c>
      <c r="O9" s="10">
        <v>0.01085</v>
      </c>
      <c r="P9" s="17">
        <f>[1]!AgePb8Th2(O9)</f>
        <v>218.12061554473084</v>
      </c>
      <c r="Q9" s="10">
        <v>0.00012</v>
      </c>
      <c r="R9" s="4"/>
      <c r="S9" s="15">
        <v>0.8879564980087307</v>
      </c>
      <c r="T9" s="3">
        <v>21.819189679349304</v>
      </c>
      <c r="U9" s="3">
        <v>3.7830710711050592</v>
      </c>
      <c r="V9" s="4"/>
    </row>
    <row r="10" spans="1:22" ht="12.75">
      <c r="A10" s="4" t="s">
        <v>29</v>
      </c>
      <c r="B10" s="2">
        <v>70.74</v>
      </c>
      <c r="C10" s="2">
        <v>11.46</v>
      </c>
      <c r="D10" s="3">
        <f t="shared" si="0"/>
        <v>6.172774869109947</v>
      </c>
      <c r="E10" s="3"/>
      <c r="F10" s="6">
        <v>0.78392</v>
      </c>
      <c r="G10" s="22">
        <f>[1]!AgePb76($F$10)</f>
        <v>4892.798655875979</v>
      </c>
      <c r="H10" s="6"/>
      <c r="I10" s="6">
        <v>0.01066</v>
      </c>
      <c r="J10" s="8">
        <v>0.05343</v>
      </c>
      <c r="K10" s="8">
        <v>0.00063</v>
      </c>
      <c r="L10" s="9">
        <v>5.80171</v>
      </c>
      <c r="M10" s="9">
        <f>[1]!AgePb7U5(L10)</f>
        <v>1946.6660416884476</v>
      </c>
      <c r="N10" s="9">
        <v>0.11874</v>
      </c>
      <c r="O10" s="10">
        <v>0.01732</v>
      </c>
      <c r="P10" s="17">
        <f>[1]!AgePb8Th2(O10)</f>
        <v>347.07729343831386</v>
      </c>
      <c r="Q10" s="10">
        <v>0.00018</v>
      </c>
      <c r="R10" s="4"/>
      <c r="S10" s="15">
        <v>0.9411919219800484</v>
      </c>
      <c r="T10" s="3">
        <v>20.22362275350568</v>
      </c>
      <c r="U10" s="3">
        <v>6.238936146509039</v>
      </c>
      <c r="V10" s="4"/>
    </row>
    <row r="11" spans="1:22" ht="12.75">
      <c r="A11" s="4" t="s">
        <v>30</v>
      </c>
      <c r="B11" s="2">
        <v>40.99</v>
      </c>
      <c r="C11" s="2">
        <v>7.07</v>
      </c>
      <c r="D11" s="3">
        <f t="shared" si="0"/>
        <v>5.797736916548798</v>
      </c>
      <c r="E11" s="3"/>
      <c r="F11" s="6">
        <v>0.68759</v>
      </c>
      <c r="G11" s="22">
        <f>[1]!AgePb76($F$11)</f>
        <v>4704.999218651262</v>
      </c>
      <c r="H11" s="6"/>
      <c r="I11" s="6">
        <v>0.01511</v>
      </c>
      <c r="J11" s="8">
        <v>0.0193</v>
      </c>
      <c r="K11" s="8">
        <v>0.00031</v>
      </c>
      <c r="L11" s="9">
        <v>1.75771</v>
      </c>
      <c r="M11" s="9">
        <f>[1]!AgePb7U5(L11)</f>
        <v>1030.0052040251353</v>
      </c>
      <c r="N11" s="9">
        <v>0.04891</v>
      </c>
      <c r="O11" s="10">
        <v>0.00643</v>
      </c>
      <c r="P11" s="17">
        <f>[1]!AgePb8Th2(O11)</f>
        <v>129.5480511597458</v>
      </c>
      <c r="Q11" s="10">
        <v>8E-05</v>
      </c>
      <c r="R11" s="4"/>
      <c r="S11" s="15">
        <v>0.8182433915680709</v>
      </c>
      <c r="T11" s="3">
        <v>22.573822424196727</v>
      </c>
      <c r="U11" s="3">
        <v>2.744518517745693</v>
      </c>
      <c r="V11" s="4"/>
    </row>
    <row r="12" spans="1:22" ht="12.75">
      <c r="A12" s="4" t="s">
        <v>8</v>
      </c>
      <c r="B12" s="2">
        <v>44.34</v>
      </c>
      <c r="C12" s="2">
        <v>8.67</v>
      </c>
      <c r="D12" s="3">
        <f t="shared" si="0"/>
        <v>5.114186851211073</v>
      </c>
      <c r="E12" s="3"/>
      <c r="F12" s="6">
        <v>0.71795</v>
      </c>
      <c r="G12" s="22">
        <f>[1]!AgePb76($F$12)</f>
        <v>4767.069830029317</v>
      </c>
      <c r="H12" s="6"/>
      <c r="I12" s="6">
        <v>0.01238</v>
      </c>
      <c r="J12" s="8">
        <v>0.02841</v>
      </c>
      <c r="K12" s="8">
        <v>0.00038</v>
      </c>
      <c r="L12" s="9">
        <v>2.80427</v>
      </c>
      <c r="M12" s="9">
        <f>[1]!AgePb7U5(L12)</f>
        <v>1356.6777885792878</v>
      </c>
      <c r="N12" s="9">
        <v>0.06706</v>
      </c>
      <c r="O12" s="10">
        <v>0.01069</v>
      </c>
      <c r="P12" s="17">
        <f>[1]!AgePb8Th2(O12)</f>
        <v>214.92113052101655</v>
      </c>
      <c r="Q12" s="10">
        <v>0.00012</v>
      </c>
      <c r="R12" s="4"/>
      <c r="S12" s="15">
        <v>0.8569789675611338</v>
      </c>
      <c r="T12" s="3">
        <v>26.14017673313521</v>
      </c>
      <c r="U12" s="3">
        <v>3.525082513864914</v>
      </c>
      <c r="V12" s="4"/>
    </row>
    <row r="13" spans="1:22" ht="12.75">
      <c r="A13" s="4" t="s">
        <v>9</v>
      </c>
      <c r="B13" s="2">
        <v>48.74</v>
      </c>
      <c r="C13" s="2">
        <v>8.16</v>
      </c>
      <c r="D13" s="3">
        <f t="shared" si="0"/>
        <v>5.973039215686275</v>
      </c>
      <c r="E13" s="3"/>
      <c r="F13" s="6">
        <v>0.67991</v>
      </c>
      <c r="G13" s="22">
        <f>[1]!AgePb76($F$13)</f>
        <v>4688.832725521761</v>
      </c>
      <c r="H13" s="6"/>
      <c r="I13" s="6">
        <v>0.01351</v>
      </c>
      <c r="J13" s="8">
        <v>0.02169</v>
      </c>
      <c r="K13" s="8">
        <v>0.00032</v>
      </c>
      <c r="L13" s="9">
        <v>2.03671</v>
      </c>
      <c r="M13" s="9">
        <f>[1]!AgePb7U5(L13)</f>
        <v>1127.8617987864873</v>
      </c>
      <c r="N13" s="9">
        <v>0.05323</v>
      </c>
      <c r="O13" s="10">
        <v>0.00702</v>
      </c>
      <c r="P13" s="17">
        <f>[1]!AgePb8Th2(O13)</f>
        <v>141.39355702223412</v>
      </c>
      <c r="Q13" s="10">
        <v>9E-05</v>
      </c>
      <c r="R13" s="4"/>
      <c r="S13" s="15">
        <v>0.8084217648560078</v>
      </c>
      <c r="T13" s="3">
        <v>26.731489899798305</v>
      </c>
      <c r="U13" s="3">
        <v>2.8276654934995276</v>
      </c>
      <c r="V13" s="4"/>
    </row>
    <row r="14" spans="1:22" ht="12.75">
      <c r="A14" s="4" t="s">
        <v>10</v>
      </c>
      <c r="B14" s="2">
        <v>28.21</v>
      </c>
      <c r="C14" s="2">
        <v>8.25</v>
      </c>
      <c r="D14" s="3">
        <f t="shared" si="0"/>
        <v>3.4193939393939394</v>
      </c>
      <c r="E14" s="3"/>
      <c r="F14" s="6">
        <v>0.73836</v>
      </c>
      <c r="G14" s="22">
        <f>[1]!AgePb76($F$14)</f>
        <v>4807.241825345466</v>
      </c>
      <c r="H14" s="6"/>
      <c r="I14" s="6">
        <v>0.01258</v>
      </c>
      <c r="J14" s="8">
        <v>0.03034</v>
      </c>
      <c r="K14" s="8">
        <v>0.00041</v>
      </c>
      <c r="L14" s="9">
        <v>3.08463</v>
      </c>
      <c r="M14" s="9">
        <f>[1]!AgePb7U5(L14)</f>
        <v>1428.8786606431238</v>
      </c>
      <c r="N14" s="9">
        <v>0.07402</v>
      </c>
      <c r="O14" s="10">
        <v>0.01673</v>
      </c>
      <c r="P14" s="17">
        <f>[1]!AgePb8Th2(O14)</f>
        <v>335.3517538669808</v>
      </c>
      <c r="Q14" s="10">
        <v>0.00019</v>
      </c>
      <c r="R14" s="4"/>
      <c r="S14" s="15">
        <v>0.8830399329694594</v>
      </c>
      <c r="T14" s="3">
        <v>22.83504992836153</v>
      </c>
      <c r="U14" s="3">
        <v>3.8376690104179607</v>
      </c>
      <c r="V14" s="4"/>
    </row>
    <row r="15" spans="1:22" ht="12.75">
      <c r="A15" s="4" t="s">
        <v>11</v>
      </c>
      <c r="B15" s="2">
        <v>39.09</v>
      </c>
      <c r="C15" s="2">
        <v>7.17</v>
      </c>
      <c r="D15" s="3">
        <f t="shared" si="0"/>
        <v>5.451882845188285</v>
      </c>
      <c r="E15" s="3"/>
      <c r="F15" s="6">
        <v>0.70289</v>
      </c>
      <c r="G15" s="22">
        <f>[1]!AgePb76($F$15)</f>
        <v>4736.6380526768835</v>
      </c>
      <c r="H15" s="6"/>
      <c r="I15" s="6">
        <v>0.01335</v>
      </c>
      <c r="J15" s="8">
        <v>0.025</v>
      </c>
      <c r="K15" s="8">
        <v>0.00036</v>
      </c>
      <c r="L15" s="9">
        <v>2.47453</v>
      </c>
      <c r="M15" s="9">
        <f>[1]!AgePb7U5(L15)</f>
        <v>1264.6181835516525</v>
      </c>
      <c r="N15" s="9">
        <v>0.06419</v>
      </c>
      <c r="O15" s="10">
        <v>0.00904</v>
      </c>
      <c r="P15" s="17">
        <f>[1]!AgePb8Th2(O15)</f>
        <v>181.8968654356246</v>
      </c>
      <c r="Q15" s="10">
        <v>0.00011</v>
      </c>
      <c r="R15" s="4"/>
      <c r="S15" s="15">
        <v>0.8377565123706392</v>
      </c>
      <c r="T15" s="3">
        <v>26.094333247432846</v>
      </c>
      <c r="U15" s="3">
        <v>3.2528070224505545</v>
      </c>
      <c r="V15" s="4"/>
    </row>
    <row r="16" spans="1:22" ht="12.75">
      <c r="A16" s="4" t="s">
        <v>12</v>
      </c>
      <c r="B16" s="2">
        <v>46.4</v>
      </c>
      <c r="C16" s="2">
        <v>7.31</v>
      </c>
      <c r="D16" s="3">
        <f t="shared" si="0"/>
        <v>6.347469220246238</v>
      </c>
      <c r="E16" s="3"/>
      <c r="F16" s="6">
        <v>0.67604</v>
      </c>
      <c r="G16" s="22">
        <f>[1]!AgePb76($F$16)</f>
        <v>4680.612134260941</v>
      </c>
      <c r="H16" s="6"/>
      <c r="I16" s="6">
        <v>0.01381</v>
      </c>
      <c r="J16" s="8">
        <v>0.01988</v>
      </c>
      <c r="K16" s="8">
        <v>0.0003</v>
      </c>
      <c r="L16" s="9">
        <v>1.85238</v>
      </c>
      <c r="M16" s="9">
        <f>[1]!AgePb7U5(L16)</f>
        <v>1064.2775382120208</v>
      </c>
      <c r="N16" s="9">
        <v>0.04874</v>
      </c>
      <c r="O16" s="10">
        <v>0.00635</v>
      </c>
      <c r="P16" s="17">
        <f>[1]!AgePb8Th2(O16)</f>
        <v>127.94134626782252</v>
      </c>
      <c r="Q16" s="10">
        <v>8E-05</v>
      </c>
      <c r="R16" s="4"/>
      <c r="S16" s="15">
        <v>0.8034897825770893</v>
      </c>
      <c r="T16" s="3">
        <v>25.134646808172068</v>
      </c>
      <c r="U16" s="3">
        <v>2.6323086200151673</v>
      </c>
      <c r="V16" s="4"/>
    </row>
    <row r="17" spans="1:22" ht="12.75">
      <c r="A17" s="4" t="s">
        <v>13</v>
      </c>
      <c r="B17" s="2">
        <v>43.64</v>
      </c>
      <c r="C17" s="2">
        <v>7.93</v>
      </c>
      <c r="D17" s="3">
        <f t="shared" si="0"/>
        <v>5.503152585119799</v>
      </c>
      <c r="E17" s="3"/>
      <c r="F17" s="6">
        <v>0.69677</v>
      </c>
      <c r="G17" s="22">
        <f>[1]!AgePb76($F$17)</f>
        <v>4724.071712934458</v>
      </c>
      <c r="H17" s="6"/>
      <c r="I17" s="6">
        <v>0.01346</v>
      </c>
      <c r="J17" s="8">
        <v>0.0231</v>
      </c>
      <c r="K17" s="8">
        <v>0.00034</v>
      </c>
      <c r="L17" s="9">
        <v>2.29313</v>
      </c>
      <c r="M17" s="9">
        <f>[1]!AgePb7U5(L17)</f>
        <v>1210.1725951108608</v>
      </c>
      <c r="N17" s="9">
        <v>0.05969</v>
      </c>
      <c r="O17" s="10">
        <v>0.00823</v>
      </c>
      <c r="P17" s="17">
        <f>[1]!AgePb8Th2(O17)</f>
        <v>165.66518628496416</v>
      </c>
      <c r="Q17" s="10">
        <v>0.0001</v>
      </c>
      <c r="R17" s="4"/>
      <c r="S17" s="15">
        <v>0.8299483889438737</v>
      </c>
      <c r="T17" s="3">
        <v>25.27314755150048</v>
      </c>
      <c r="U17" s="3">
        <v>3.0186136856996315</v>
      </c>
      <c r="V17" s="4"/>
    </row>
    <row r="18" spans="1:22" ht="12.75">
      <c r="A18" s="4"/>
      <c r="B18" s="2"/>
      <c r="C18" s="2"/>
      <c r="D18" s="3"/>
      <c r="E18" s="3"/>
      <c r="F18" s="6"/>
      <c r="G18" s="22"/>
      <c r="H18" s="6"/>
      <c r="I18" s="6"/>
      <c r="J18" s="8"/>
      <c r="K18" s="8"/>
      <c r="L18" s="9"/>
      <c r="M18" s="9">
        <f>[1]!AgePb7U5(L18)</f>
        <v>0</v>
      </c>
      <c r="N18" s="9"/>
      <c r="O18" s="10"/>
      <c r="P18" s="17">
        <f>[1]!AgePb8Th2(O18)</f>
        <v>0</v>
      </c>
      <c r="Q18" s="10"/>
      <c r="R18" s="4"/>
      <c r="S18" s="4"/>
      <c r="T18" s="3"/>
      <c r="U18" s="3"/>
      <c r="V18" s="4"/>
    </row>
    <row r="19" spans="1:22" ht="12.75">
      <c r="A19" s="4" t="s">
        <v>14</v>
      </c>
      <c r="B19" s="7"/>
      <c r="C19" s="7"/>
      <c r="D19" s="14"/>
      <c r="E19" s="4"/>
      <c r="F19" s="6">
        <v>0.64067</v>
      </c>
      <c r="G19" s="22">
        <f>[1]!AgePb76($F$19)</f>
        <v>4603.059122602028</v>
      </c>
      <c r="H19" s="6"/>
      <c r="I19" s="6">
        <v>0.01587</v>
      </c>
      <c r="J19" s="8">
        <v>0.01676</v>
      </c>
      <c r="K19" s="8">
        <v>0.00024</v>
      </c>
      <c r="L19" s="9">
        <v>1.39675</v>
      </c>
      <c r="M19" s="9">
        <f>[1]!AgePb7U5(L19)</f>
        <v>887.5601898512148</v>
      </c>
      <c r="N19" s="9">
        <v>0.04695</v>
      </c>
      <c r="O19" s="10">
        <v>0.00466</v>
      </c>
      <c r="P19" s="17">
        <f>[1]!AgePb8Th2(O19)</f>
        <v>93.96982355021144</v>
      </c>
      <c r="Q19" s="10">
        <v>6E-05</v>
      </c>
      <c r="R19" s="4"/>
      <c r="S19" s="15">
        <v>0.7583389903159617</v>
      </c>
      <c r="T19" s="3">
        <v>26.05678250758606</v>
      </c>
      <c r="U19" s="3">
        <v>2.4458970456027656</v>
      </c>
      <c r="V19" s="4"/>
    </row>
    <row r="20" spans="1:22" ht="12.75">
      <c r="A20" s="4" t="s">
        <v>15</v>
      </c>
      <c r="B20" s="2">
        <v>54.72</v>
      </c>
      <c r="C20" s="2">
        <v>4.78</v>
      </c>
      <c r="D20" s="3">
        <f aca="true" t="shared" si="1" ref="D20:D28">B20/C20</f>
        <v>11.447698744769873</v>
      </c>
      <c r="E20" s="3"/>
      <c r="F20" s="6">
        <v>0.62547</v>
      </c>
      <c r="G20" s="22">
        <f>[1]!AgePb76($F$20)</f>
        <v>4568.309812191315</v>
      </c>
      <c r="H20" s="6"/>
      <c r="I20" s="6">
        <v>0.01728</v>
      </c>
      <c r="J20" s="8">
        <v>0.01538</v>
      </c>
      <c r="K20" s="8">
        <v>0.00029</v>
      </c>
      <c r="L20" s="9">
        <v>1.34122</v>
      </c>
      <c r="M20" s="9">
        <f>[1]!AgePb7U5(L20)</f>
        <v>863.7580961833304</v>
      </c>
      <c r="N20" s="9">
        <v>0.04513</v>
      </c>
      <c r="O20" s="10">
        <v>0.0033</v>
      </c>
      <c r="P20" s="17">
        <f>[1]!AgePb8Th2(O20)</f>
        <v>66.59027046742835</v>
      </c>
      <c r="Q20" s="10">
        <v>5E-05</v>
      </c>
      <c r="R20" s="4"/>
      <c r="S20" s="15">
        <v>0.738939152586536</v>
      </c>
      <c r="T20" s="3">
        <v>25.831276499460152</v>
      </c>
      <c r="U20" s="3">
        <v>2.4197150979969306</v>
      </c>
      <c r="V20" s="4"/>
    </row>
    <row r="21" spans="1:22" ht="12.75">
      <c r="A21" s="4" t="s">
        <v>16</v>
      </c>
      <c r="B21" s="2">
        <v>116.13</v>
      </c>
      <c r="C21" s="2">
        <v>11.51</v>
      </c>
      <c r="D21" s="3">
        <f t="shared" si="1"/>
        <v>10.089487402258905</v>
      </c>
      <c r="E21" s="3"/>
      <c r="F21" s="6">
        <v>0.60487</v>
      </c>
      <c r="G21" s="22">
        <f>[1]!AgePb76($F$21)</f>
        <v>4519.740387839066</v>
      </c>
      <c r="H21" s="6"/>
      <c r="I21" s="6">
        <v>0.01235</v>
      </c>
      <c r="J21" s="8">
        <v>0.01443</v>
      </c>
      <c r="K21" s="8">
        <v>0.00021</v>
      </c>
      <c r="L21" s="9">
        <v>1.20196</v>
      </c>
      <c r="M21" s="9">
        <f>[1]!AgePb7U5(L21)</f>
        <v>801.4904531971652</v>
      </c>
      <c r="N21" s="9">
        <v>0.02973</v>
      </c>
      <c r="O21" s="10">
        <v>0.00333</v>
      </c>
      <c r="P21" s="17">
        <f>[1]!AgePb8Th2(O21)</f>
        <v>67.19463141169305</v>
      </c>
      <c r="Q21" s="10">
        <v>4E-05</v>
      </c>
      <c r="R21" s="4"/>
      <c r="S21" s="15">
        <v>0.7126394279738433</v>
      </c>
      <c r="T21" s="3">
        <v>26.67551682148619</v>
      </c>
      <c r="U21" s="3">
        <v>1.7310817075428775</v>
      </c>
      <c r="V21" s="4"/>
    </row>
    <row r="22" spans="1:22" ht="12.75">
      <c r="A22" s="4" t="s">
        <v>17</v>
      </c>
      <c r="B22" s="2">
        <v>44.17</v>
      </c>
      <c r="C22" s="2">
        <v>6.99</v>
      </c>
      <c r="D22" s="3">
        <f t="shared" si="1"/>
        <v>6.319027181688126</v>
      </c>
      <c r="E22" s="3"/>
      <c r="F22" s="6">
        <v>0.61756</v>
      </c>
      <c r="G22" s="22">
        <f>[1]!AgePb76($F$22)</f>
        <v>4549.86612932313</v>
      </c>
      <c r="H22" s="6"/>
      <c r="I22" s="6">
        <v>0.01671</v>
      </c>
      <c r="J22" s="8">
        <v>0.01536</v>
      </c>
      <c r="K22" s="8">
        <v>0.00028</v>
      </c>
      <c r="L22" s="9">
        <v>1.31374</v>
      </c>
      <c r="M22" s="9">
        <f>[1]!AgePb7U5(L22)</f>
        <v>851.7695719227455</v>
      </c>
      <c r="N22" s="9">
        <v>0.04372</v>
      </c>
      <c r="O22" s="10">
        <v>0.00494</v>
      </c>
      <c r="P22" s="17">
        <f>[1]!AgePb8Th2(O22)</f>
        <v>99.6021893048773</v>
      </c>
      <c r="Q22" s="10">
        <v>7E-05</v>
      </c>
      <c r="R22" s="4"/>
      <c r="S22" s="15">
        <v>0.7288364092002305</v>
      </c>
      <c r="T22" s="3">
        <v>26.794023201703617</v>
      </c>
      <c r="U22" s="3">
        <v>2.3472835032718398</v>
      </c>
      <c r="V22" s="4"/>
    </row>
    <row r="23" spans="1:22" ht="12.75">
      <c r="A23" s="4" t="s">
        <v>18</v>
      </c>
      <c r="B23" s="2">
        <v>147.19</v>
      </c>
      <c r="C23" s="2">
        <v>18</v>
      </c>
      <c r="D23" s="3">
        <f t="shared" si="1"/>
        <v>8.177222222222222</v>
      </c>
      <c r="E23" s="3"/>
      <c r="F23" s="6">
        <v>0.60376</v>
      </c>
      <c r="G23" s="22">
        <f>[1]!AgePb76($F$23)</f>
        <v>4517.073041777863</v>
      </c>
      <c r="H23" s="6"/>
      <c r="I23" s="6">
        <v>0.01096</v>
      </c>
      <c r="J23" s="8">
        <v>0.01388</v>
      </c>
      <c r="K23" s="8">
        <v>0.00019</v>
      </c>
      <c r="L23" s="9">
        <v>1.16999</v>
      </c>
      <c r="M23" s="9">
        <f>[1]!AgePb7U5(L23)</f>
        <v>786.6401576349892</v>
      </c>
      <c r="N23" s="9">
        <v>0.02599</v>
      </c>
      <c r="O23" s="10">
        <v>0.00372</v>
      </c>
      <c r="P23" s="17">
        <f>[1]!AgePb8Th2(O23)</f>
        <v>75.0496796755274</v>
      </c>
      <c r="Q23" s="10">
        <v>4E-05</v>
      </c>
      <c r="R23" s="4"/>
      <c r="S23" s="15">
        <v>0.7112289609263762</v>
      </c>
      <c r="T23" s="3">
        <v>25.786500052608584</v>
      </c>
      <c r="U23" s="3">
        <v>1.528361956333189</v>
      </c>
      <c r="V23" s="4"/>
    </row>
    <row r="24" spans="1:22" ht="12.75">
      <c r="A24" s="4" t="s">
        <v>19</v>
      </c>
      <c r="B24" s="2">
        <v>136.04</v>
      </c>
      <c r="C24" s="2">
        <v>16.86</v>
      </c>
      <c r="D24" s="3">
        <f t="shared" si="1"/>
        <v>8.068801897983393</v>
      </c>
      <c r="E24" s="3"/>
      <c r="F24" s="6">
        <v>0.60201</v>
      </c>
      <c r="G24" s="22">
        <f>[1]!AgePb76($F$24)</f>
        <v>4512.857043192022</v>
      </c>
      <c r="H24" s="6"/>
      <c r="I24" s="6">
        <v>0.01132</v>
      </c>
      <c r="J24" s="8">
        <v>0.01425</v>
      </c>
      <c r="K24" s="8">
        <v>0.0002</v>
      </c>
      <c r="L24" s="9">
        <v>1.17597</v>
      </c>
      <c r="M24" s="9">
        <f>[1]!AgePb7U5(L24)</f>
        <v>789.4344744214367</v>
      </c>
      <c r="N24" s="9">
        <v>0.02719</v>
      </c>
      <c r="O24" s="10">
        <v>0.00385</v>
      </c>
      <c r="P24" s="17">
        <f>[1]!AgePb8Th2(O24)</f>
        <v>77.66735086367005</v>
      </c>
      <c r="Q24" s="10">
        <v>5E-05</v>
      </c>
      <c r="R24" s="4"/>
      <c r="S24" s="15">
        <v>0.7089888513334313</v>
      </c>
      <c r="T24" s="3">
        <v>26.6774158871191</v>
      </c>
      <c r="U24" s="3">
        <v>1.6048792686318372</v>
      </c>
      <c r="V24" s="4"/>
    </row>
    <row r="25" spans="1:22" ht="12.75">
      <c r="A25" s="4" t="s">
        <v>20</v>
      </c>
      <c r="B25" s="2">
        <v>212.05</v>
      </c>
      <c r="C25" s="2">
        <v>20.34</v>
      </c>
      <c r="D25" s="3">
        <f t="shared" si="1"/>
        <v>10.42527040314651</v>
      </c>
      <c r="E25" s="3"/>
      <c r="F25" s="6">
        <v>0.64171</v>
      </c>
      <c r="G25" s="22">
        <f>[1]!AgePb76($F$25)</f>
        <v>4605.404300960341</v>
      </c>
      <c r="H25" s="6"/>
      <c r="I25" s="6">
        <v>0.01112</v>
      </c>
      <c r="J25" s="8">
        <v>0.01592</v>
      </c>
      <c r="K25" s="8">
        <v>0.00021</v>
      </c>
      <c r="L25" s="9">
        <v>1.44082</v>
      </c>
      <c r="M25" s="9">
        <f>[1]!AgePb7U5(L25)</f>
        <v>906.0608706112552</v>
      </c>
      <c r="N25" s="9">
        <v>0.03177</v>
      </c>
      <c r="O25" s="10">
        <v>0.00364</v>
      </c>
      <c r="P25" s="17">
        <f>[1]!AgePb8Th2(O25)</f>
        <v>73.43863657793926</v>
      </c>
      <c r="Q25" s="10">
        <v>4E-05</v>
      </c>
      <c r="R25" s="4"/>
      <c r="S25" s="15">
        <v>0.759675016028214</v>
      </c>
      <c r="T25" s="3">
        <v>24.616749860918368</v>
      </c>
      <c r="U25" s="3">
        <v>1.7880454487747917</v>
      </c>
      <c r="V25" s="4"/>
    </row>
    <row r="26" spans="1:22" ht="12.75">
      <c r="A26" s="4" t="s">
        <v>21</v>
      </c>
      <c r="B26" s="2">
        <v>192.8</v>
      </c>
      <c r="C26" s="2">
        <v>23.72</v>
      </c>
      <c r="D26" s="3">
        <f t="shared" si="1"/>
        <v>8.128161888701518</v>
      </c>
      <c r="E26" s="3"/>
      <c r="F26" s="6">
        <v>0.61538</v>
      </c>
      <c r="G26" s="22">
        <f>[1]!AgePb76($F$26)</f>
        <v>4544.738434995497</v>
      </c>
      <c r="H26" s="6"/>
      <c r="I26" s="6">
        <v>0.01037</v>
      </c>
      <c r="J26" s="8">
        <v>0.01403</v>
      </c>
      <c r="K26" s="8">
        <v>0.00018</v>
      </c>
      <c r="L26" s="9">
        <v>1.19178</v>
      </c>
      <c r="M26" s="9">
        <f>[1]!AgePb7U5(L26)</f>
        <v>796.7852963246845</v>
      </c>
      <c r="N26" s="9">
        <v>0.02498</v>
      </c>
      <c r="O26" s="10">
        <v>0.00383</v>
      </c>
      <c r="P26" s="17">
        <f>[1]!AgePb8Th2(O26)</f>
        <v>77.2646542846883</v>
      </c>
      <c r="Q26" s="10">
        <v>4E-05</v>
      </c>
      <c r="R26" s="4"/>
      <c r="S26" s="15">
        <v>0.7260678218086019</v>
      </c>
      <c r="T26" s="3">
        <v>24.727812873652965</v>
      </c>
      <c r="U26" s="3">
        <v>1.4907021791668689</v>
      </c>
      <c r="V26" s="4"/>
    </row>
    <row r="27" spans="1:22" ht="12.75">
      <c r="A27" s="4" t="s">
        <v>22</v>
      </c>
      <c r="B27" s="2">
        <v>51.7</v>
      </c>
      <c r="C27" s="2">
        <v>8.11</v>
      </c>
      <c r="D27" s="3">
        <f t="shared" si="1"/>
        <v>6.374845869297165</v>
      </c>
      <c r="E27" s="3"/>
      <c r="F27" s="6">
        <v>0.61248</v>
      </c>
      <c r="G27" s="22">
        <f>[1]!AgePb76($F$27)</f>
        <v>4537.886870338874</v>
      </c>
      <c r="H27" s="6"/>
      <c r="I27" s="6">
        <v>0.01421</v>
      </c>
      <c r="J27" s="8">
        <v>0.01429</v>
      </c>
      <c r="K27" s="8">
        <v>0.00023</v>
      </c>
      <c r="L27" s="9">
        <v>1.22767</v>
      </c>
      <c r="M27" s="9">
        <f>[1]!AgePb7U5(L27)</f>
        <v>813.2773480161298</v>
      </c>
      <c r="N27" s="9">
        <v>0.03475</v>
      </c>
      <c r="O27" s="10">
        <v>0.00451</v>
      </c>
      <c r="P27" s="17">
        <f>[1]!AgePb8Th2(O27)</f>
        <v>90.95183899998804</v>
      </c>
      <c r="Q27" s="10">
        <v>6E-05</v>
      </c>
      <c r="R27" s="4"/>
      <c r="S27" s="15">
        <v>0.7223608993489287</v>
      </c>
      <c r="T27" s="3">
        <v>25.52530619299217</v>
      </c>
      <c r="U27" s="3">
        <v>1.9125915215071811</v>
      </c>
      <c r="V27" s="4"/>
    </row>
    <row r="28" spans="1:22" ht="12.75">
      <c r="A28" s="4" t="s">
        <v>23</v>
      </c>
      <c r="B28" s="2">
        <v>238.11</v>
      </c>
      <c r="C28" s="2">
        <v>22.27</v>
      </c>
      <c r="D28" s="3">
        <f t="shared" si="1"/>
        <v>10.691962281095645</v>
      </c>
      <c r="E28" s="3"/>
      <c r="F28" s="6">
        <v>0.63011</v>
      </c>
      <c r="G28" s="22">
        <f>[1]!AgePb76($F$28)</f>
        <v>4579.012724497278</v>
      </c>
      <c r="H28" s="6"/>
      <c r="I28" s="6">
        <v>0.01155</v>
      </c>
      <c r="J28" s="8">
        <v>0.01546</v>
      </c>
      <c r="K28" s="8">
        <v>0.00021</v>
      </c>
      <c r="L28" s="9">
        <v>1.36261</v>
      </c>
      <c r="M28" s="9">
        <f>[1]!AgePb7U5(L28)</f>
        <v>872.9927807771733</v>
      </c>
      <c r="N28" s="9">
        <v>0.03216</v>
      </c>
      <c r="O28" s="10">
        <v>0.00346</v>
      </c>
      <c r="P28" s="17">
        <f>[1]!AgePb8Th2(O28)</f>
        <v>69.8133200374014</v>
      </c>
      <c r="Q28" s="10">
        <v>4E-05</v>
      </c>
      <c r="R28" s="4"/>
      <c r="S28" s="15">
        <v>0.7448644892783103</v>
      </c>
      <c r="T28" s="3">
        <v>25.377187851444276</v>
      </c>
      <c r="U28" s="3">
        <v>1.7761636704847303</v>
      </c>
      <c r="V28" s="4"/>
    </row>
    <row r="29" spans="1:21" ht="12.75">
      <c r="A29" s="13"/>
      <c r="B29" s="13"/>
      <c r="C29" s="13"/>
      <c r="D29" s="13"/>
      <c r="E29" s="13"/>
      <c r="F29" s="13"/>
      <c r="G29" s="1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ht="12.75">
      <c r="A30" s="13" t="s">
        <v>34</v>
      </c>
    </row>
    <row r="31" s="4" customFormat="1" ht="12.75"/>
    <row r="39" spans="6:8" ht="12.75">
      <c r="F39" s="1"/>
      <c r="G39" s="1"/>
      <c r="H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Kemp</dc:creator>
  <cp:keywords/>
  <dc:description/>
  <cp:lastModifiedBy>Paul</cp:lastModifiedBy>
  <dcterms:created xsi:type="dcterms:W3CDTF">2011-07-11T14:48:25Z</dcterms:created>
  <dcterms:modified xsi:type="dcterms:W3CDTF">2012-06-30T09:30:42Z</dcterms:modified>
  <cp:category/>
  <cp:version/>
  <cp:contentType/>
  <cp:contentStatus/>
</cp:coreProperties>
</file>